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14115" windowHeight="12585" tabRatio="919" firstSheet="1" activeTab="30"/>
  </bookViews>
  <sheets>
    <sheet name="тюл1" sheetId="1" r:id="rId1"/>
    <sheet name="тюл1-2" sheetId="2" r:id="rId2"/>
    <sheet name="коч1" sheetId="3" r:id="rId3"/>
    <sheet name="коч3" sheetId="4" r:id="rId4"/>
    <sheet name="коч5" sheetId="5" r:id="rId5"/>
    <sheet name="коч7" sheetId="6" r:id="rId6"/>
    <sheet name="коч9" sheetId="7" r:id="rId7"/>
    <sheet name="коч.9-1" sheetId="8" r:id="rId8"/>
    <sheet name="коч11" sheetId="9" r:id="rId9"/>
    <sheet name="зем3" sheetId="10" r:id="rId10"/>
    <sheet name="зем4" sheetId="11" r:id="rId11"/>
    <sheet name="зем5" sheetId="12" r:id="rId12"/>
    <sheet name="зем5-1" sheetId="13" r:id="rId13"/>
    <sheet name="зем7" sheetId="14" r:id="rId14"/>
    <sheet name="зем7-1" sheetId="15" r:id="rId15"/>
    <sheet name="зем8" sheetId="16" r:id="rId16"/>
    <sheet name="зем9" sheetId="17" r:id="rId17"/>
    <sheet name="зем11" sheetId="18" r:id="rId18"/>
    <sheet name="зем12 " sheetId="19" r:id="rId19"/>
    <sheet name="зем13" sheetId="20" r:id="rId20"/>
    <sheet name="род1 " sheetId="21" r:id="rId21"/>
    <sheet name="род1-1" sheetId="22" r:id="rId22"/>
    <sheet name="род3 " sheetId="23" r:id="rId23"/>
    <sheet name="род3-1" sheetId="24" r:id="rId24"/>
    <sheet name="род3-2" sheetId="25" r:id="rId25"/>
    <sheet name="род 6" sheetId="26" r:id="rId26"/>
    <sheet name="род 6-1" sheetId="27" r:id="rId27"/>
    <sheet name="род10" sheetId="28" r:id="rId28"/>
    <sheet name="свеч7" sheetId="29" r:id="rId29"/>
    <sheet name="свеч9" sheetId="30" r:id="rId30"/>
    <sheet name="Краузе 1" sheetId="31" r:id="rId31"/>
  </sheets>
  <definedNames>
    <definedName name="_xlnm.Print_Area" localSheetId="18">'зем12 '!$A$1:$E$71</definedName>
    <definedName name="_xlnm.Print_Area" localSheetId="19">'зем13'!$A$1:$H$64</definedName>
    <definedName name="_xlnm.Print_Area" localSheetId="9">'зем3'!$A$1:$H$65</definedName>
    <definedName name="_xlnm.Print_Area" localSheetId="11">'зем5'!$A$1:$E$61</definedName>
    <definedName name="_xlnm.Print_Area" localSheetId="12">'зем5-1'!$A$1:$F$64</definedName>
    <definedName name="_xlnm.Print_Area" localSheetId="13">'зем7'!$A$1:$E$65</definedName>
    <definedName name="_xlnm.Print_Area" localSheetId="14">'зем7-1'!$A$1:$G$64</definedName>
    <definedName name="_xlnm.Print_Area" localSheetId="15">'зем8'!$A$1:$G$61</definedName>
    <definedName name="_xlnm.Print_Area" localSheetId="16">'зем9'!$A$1:$H$61</definedName>
    <definedName name="_xlnm.Print_Area" localSheetId="7">'коч.9-1'!$A$1:$E$66</definedName>
    <definedName name="_xlnm.Print_Area" localSheetId="8">'коч11'!$A$1:$H$59</definedName>
    <definedName name="_xlnm.Print_Area" localSheetId="3">'коч3'!$A$1:$H$59</definedName>
    <definedName name="_xlnm.Print_Area" localSheetId="4">'коч5'!$A$1:$F$59</definedName>
    <definedName name="_xlnm.Print_Area" localSheetId="5">'коч7'!$A$1:$H$56</definedName>
    <definedName name="_xlnm.Print_Area" localSheetId="6">'коч9'!$A$1:$H$57</definedName>
    <definedName name="_xlnm.Print_Area" localSheetId="30">'Краузе 1'!$A$1:$E$57</definedName>
    <definedName name="_xlnm.Print_Area" localSheetId="25">'род 6'!$A$1:$H$58</definedName>
    <definedName name="_xlnm.Print_Area" localSheetId="26">'род 6-1'!$A$1:$G$60</definedName>
    <definedName name="_xlnm.Print_Area" localSheetId="20">'род1 '!$A$1:$J$65</definedName>
    <definedName name="_xlnm.Print_Area" localSheetId="21">'род1-1'!$A$1:$H$59</definedName>
    <definedName name="_xlnm.Print_Area" localSheetId="22">'род3 '!$A$1:$F$64</definedName>
    <definedName name="_xlnm.Print_Area" localSheetId="23">'род3-1'!$A$1:$H$63</definedName>
    <definedName name="_xlnm.Print_Area" localSheetId="28">'свеч7'!$A$1:$G$63</definedName>
    <definedName name="_xlnm.Print_Area" localSheetId="29">'свеч9'!$A$1:$F$60</definedName>
    <definedName name="_xlnm.Print_Area" localSheetId="0">'тюл1'!$A$1:$F$63</definedName>
    <definedName name="_xlnm.Print_Area" localSheetId="1">'тюл1-2'!$A$1:$G$56</definedName>
  </definedNames>
  <calcPr fullCalcOnLoad="1" fullPrecision="0"/>
</workbook>
</file>

<file path=xl/sharedStrings.xml><?xml version="1.0" encoding="utf-8"?>
<sst xmlns="http://schemas.openxmlformats.org/spreadsheetml/2006/main" count="3491" uniqueCount="243">
  <si>
    <t>Адрес дома</t>
  </si>
  <si>
    <t>тип общежития</t>
  </si>
  <si>
    <t>коридорный</t>
  </si>
  <si>
    <t>Общая площадь  помещений, в том числе:</t>
  </si>
  <si>
    <t>Условия выполнения работ и оказания услуг</t>
  </si>
  <si>
    <t>площадь жилых помещений</t>
  </si>
  <si>
    <t>жилая площадь</t>
  </si>
  <si>
    <t>площадь нежилых помещений</t>
  </si>
  <si>
    <t>Перечень видов работ и услуг</t>
  </si>
  <si>
    <r>
      <t xml:space="preserve">Стоимость работ и услуг в </t>
    </r>
    <r>
      <rPr>
        <b/>
        <u val="single"/>
        <sz val="12"/>
        <color indexed="8"/>
        <rFont val="Times New Roman"/>
        <family val="1"/>
      </rPr>
      <t>год,</t>
    </r>
    <r>
      <rPr>
        <sz val="12"/>
        <color indexed="8"/>
        <rFont val="Times New Roman"/>
        <family val="1"/>
      </rPr>
      <t xml:space="preserve"> рублей</t>
    </r>
  </si>
  <si>
    <t>Цена на 1 кв.м. общей площади, рублей в месяц</t>
  </si>
  <si>
    <t>Техническое обслуживание внутридомового инженерного оборудования и конструктивных элементов многоквартирного дома</t>
  </si>
  <si>
    <t>Аварийно-ремонтное обслуживание</t>
  </si>
  <si>
    <t>Круглосуточно на системах водоснабжения, теплоснабжения, канализации, энергообеспечения</t>
  </si>
  <si>
    <t>Санитарные работы по содержанию помещений общего пользования</t>
  </si>
  <si>
    <t>3.1.</t>
  </si>
  <si>
    <t>влажное подметание полов лестничных площадок и маршей нижних 3-х этажей</t>
  </si>
  <si>
    <t>5 раз в неделю</t>
  </si>
  <si>
    <t>3.2.</t>
  </si>
  <si>
    <t>влажное подметание полов лестничных площадок и маршей выше третьего этажа</t>
  </si>
  <si>
    <t>2 раза в неделю</t>
  </si>
  <si>
    <t>3.3.</t>
  </si>
  <si>
    <t>влажное подметание мест перед загрузочными клапанами</t>
  </si>
  <si>
    <t>3.4.</t>
  </si>
  <si>
    <t xml:space="preserve">мытье полов лестничных площадок и маршей </t>
  </si>
  <si>
    <t>2 раза в месяц</t>
  </si>
  <si>
    <t>3.5.</t>
  </si>
  <si>
    <t>мытье полов кабины лифтов</t>
  </si>
  <si>
    <t>3.6.</t>
  </si>
  <si>
    <t>мытье окон, влажная протирка подоконников, отопительных приборов, стен, дверей, плафонов,   чердачных лестниц, шкафов  для электросчётчиков , почтовых ящиков, обметание пыли с потолков</t>
  </si>
  <si>
    <t>3.7.</t>
  </si>
  <si>
    <t>влажная протирка стен, дверей, плафонови потолков кабины лифтов</t>
  </si>
  <si>
    <t xml:space="preserve">Уборка земельного участка, входящего в состав общего имущества дома </t>
  </si>
  <si>
    <t>в теплый период</t>
  </si>
  <si>
    <t>4.1.</t>
  </si>
  <si>
    <t>подметание  территории асфальта в летний период (в дни без осадков или с осадками до 2 см)</t>
  </si>
  <si>
    <t xml:space="preserve"> территория 1 класса 1 раз в двое суток ,  3 класса  1 раз в сутки</t>
  </si>
  <si>
    <t>4.2.</t>
  </si>
  <si>
    <t>частичная уборка территории (в дни с осадками более 2 см)</t>
  </si>
  <si>
    <t>50% асфальта 1,2,3 класса 1 раз в двое суток</t>
  </si>
  <si>
    <t>4.3.</t>
  </si>
  <si>
    <t>уборка газонов  в летний период, в т. ч. кошение газонов</t>
  </si>
  <si>
    <t>50% территории -3 раза в неделю</t>
  </si>
  <si>
    <t>4.4.</t>
  </si>
  <si>
    <t xml:space="preserve">подметание ступеней и площадки перед входом в подъезд </t>
  </si>
  <si>
    <t xml:space="preserve">в холодный  период </t>
  </si>
  <si>
    <t>4.5.</t>
  </si>
  <si>
    <t>уборка территории</t>
  </si>
  <si>
    <t xml:space="preserve">территория  3 класса 1 раз в сутки , 2 и 1 класса  - 1 раз в двое суток  </t>
  </si>
  <si>
    <t>4.6.</t>
  </si>
  <si>
    <t>сдвигание свежевыпавшего снега в дни сильных снегопадов</t>
  </si>
  <si>
    <t>1 раз в сутки в дни сильных снегопадов</t>
  </si>
  <si>
    <t>4.7.</t>
  </si>
  <si>
    <t xml:space="preserve">очистка участков территории от снега и наледи при проведении механизированной уборки </t>
  </si>
  <si>
    <t xml:space="preserve">по мере необходимости </t>
  </si>
  <si>
    <t>4.08.</t>
  </si>
  <si>
    <t xml:space="preserve">посыпка территории песком  </t>
  </si>
  <si>
    <t>1 раз в сутки во время гололёда</t>
  </si>
  <si>
    <t>4.09.</t>
  </si>
  <si>
    <t>очистка от наледи и льда крышек люков и пожарных колодцев</t>
  </si>
  <si>
    <t>1 раз в неделю</t>
  </si>
  <si>
    <t>4.10.</t>
  </si>
  <si>
    <t>сметание снега со ступенек перед входом в подъезд</t>
  </si>
  <si>
    <t>4 раза в неделю</t>
  </si>
  <si>
    <t>Вывоз и утилизация КГО</t>
  </si>
  <si>
    <t>Обслуживание мусоропроводов</t>
  </si>
  <si>
    <t>7.1.</t>
  </si>
  <si>
    <t>удаление мусора из мусороприёмных камер, в т.ч. устранение засора  при его возникновении, уборка мусороприемных камер</t>
  </si>
  <si>
    <t>7.2.</t>
  </si>
  <si>
    <t>уборка загрузочных клапанов мусоропровода</t>
  </si>
  <si>
    <t>Вывоз и утилизация ТБО</t>
  </si>
  <si>
    <t>Содержание и обслуживание лифтов</t>
  </si>
  <si>
    <t>Обслуживание ОПУ</t>
  </si>
  <si>
    <t>Итого стоимость работ и услуг</t>
  </si>
  <si>
    <t>Управление многоквартирным домом</t>
  </si>
  <si>
    <t>Итого стоимость работ и услуг по содержанию  общего имущества дома</t>
  </si>
  <si>
    <t>Текущий ремонт</t>
  </si>
  <si>
    <t>Итого стоимость работ и услуг по текущему ремонту  общего имущества дома</t>
  </si>
  <si>
    <t>Всего стоимость работ и услуг по содержанию и ремонту общего имущества дома</t>
  </si>
  <si>
    <t>Управляющая организация</t>
  </si>
  <si>
    <t xml:space="preserve">                    Собственник</t>
  </si>
  <si>
    <t xml:space="preserve">Исполнительный директор   _____________С. В.  Соловьев                          </t>
  </si>
  <si>
    <t xml:space="preserve">                    Глава администрации _______________ Г. Н. Шатула</t>
  </si>
  <si>
    <t>Тюленина, 1</t>
  </si>
  <si>
    <t>Планирование работ по текущему содержанию 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обслуживания и др.</t>
  </si>
  <si>
    <t>Планирование работ по текущему ремонту 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ремонту и др.</t>
  </si>
  <si>
    <t>Кочубея, 1</t>
  </si>
  <si>
    <t>Обслуживание охранной сигнализации ОПУ</t>
  </si>
  <si>
    <t>Родники,  1</t>
  </si>
  <si>
    <t>Родники,  1/1</t>
  </si>
  <si>
    <t>Родники,  6</t>
  </si>
  <si>
    <t>Земнухова, 7</t>
  </si>
  <si>
    <t>Земнухова, 7/1</t>
  </si>
  <si>
    <t>Земнухова, 9</t>
  </si>
  <si>
    <t>Поверка ОПУ</t>
  </si>
  <si>
    <t>Земнухова, 11</t>
  </si>
  <si>
    <t>1 раз в год</t>
  </si>
  <si>
    <t>1 раз в месяц</t>
  </si>
  <si>
    <t>Тюленина, 1/2</t>
  </si>
  <si>
    <t>Кочубея, 5</t>
  </si>
  <si>
    <t>Кочубея, 7</t>
  </si>
  <si>
    <t>Кочубея, 9</t>
  </si>
  <si>
    <t>Земнухова, 3</t>
  </si>
  <si>
    <t>Земнухова, 4</t>
  </si>
  <si>
    <t>Земнухова, 5</t>
  </si>
  <si>
    <t>Земнухова, 5/1</t>
  </si>
  <si>
    <t>Земнухова, 8</t>
  </si>
  <si>
    <t>Земнухова, 12</t>
  </si>
  <si>
    <t>Земнухова, 13</t>
  </si>
  <si>
    <t>Родники,  3</t>
  </si>
  <si>
    <t>Родники,  3/1</t>
  </si>
  <si>
    <t>Родники,  3/2</t>
  </si>
  <si>
    <t>Обслуживание охранной сигнализации</t>
  </si>
  <si>
    <t>Родники,  6/1</t>
  </si>
  <si>
    <t>Родники,  10</t>
  </si>
  <si>
    <t>Свечникова,  7</t>
  </si>
  <si>
    <t>Свечникова,  9</t>
  </si>
  <si>
    <t>Кочубея, 11</t>
  </si>
  <si>
    <t>Кочубея, 9/1</t>
  </si>
  <si>
    <t>Кочубея, 3</t>
  </si>
  <si>
    <t>Дополнительная работа</t>
  </si>
  <si>
    <t>Вывоз снега</t>
  </si>
  <si>
    <t>Дополнительные работы</t>
  </si>
  <si>
    <t>вывоз снега</t>
  </si>
  <si>
    <t>Дератизация, дезинсекция.дезинфекция</t>
  </si>
  <si>
    <t>дератизация подвалов - 1 раз в квартал, дезинсекция  по заявкам, дезинфекция контенеров и шиберов в мусорамерах и помещениий мусорокамер - 1 раз в месяц</t>
  </si>
  <si>
    <t>Краузе, 1</t>
  </si>
  <si>
    <t>влажная протирка стен, дверей, плафонов и потолков кабины лифтов</t>
  </si>
  <si>
    <t>уборка контейнерной площадки</t>
  </si>
  <si>
    <t>7 раз в неделю</t>
  </si>
  <si>
    <t>4.8.</t>
  </si>
  <si>
    <t>4.9.</t>
  </si>
  <si>
    <t>4.11.</t>
  </si>
  <si>
    <t>4.12.</t>
  </si>
  <si>
    <t>очистка контейнерной площадки</t>
  </si>
  <si>
    <t>Дератизация, дезинсекция</t>
  </si>
  <si>
    <t>подвалов - 1 раз в квартал, дезинсекция  контенеров и шиберов в мусорамерах и помещениий мусорокамер - 1 раз в месяц</t>
  </si>
  <si>
    <t>Планирование работ по текущему содержанию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обслуживания и др.</t>
  </si>
  <si>
    <t>в т.ч. Уборка выкатной  контейнерной площадки</t>
  </si>
  <si>
    <t>Перечень всех работ и услуг по содержанию и ремонту общего имущества в многоквартирном доме Родники, 10 и их стоимость на 2017 год</t>
  </si>
  <si>
    <t>Обслуживание САРТ</t>
  </si>
  <si>
    <t>Уборка выкатной  контейнерной площадки</t>
  </si>
  <si>
    <t>Приложение к  доп. соглашению               от  ____________ г. к договору                                   №_______ от _____________г.</t>
  </si>
  <si>
    <t xml:space="preserve">Приложение №  к доп соглашению                                                  от_____________  г.                                                       к договору  управления МКД                             № ____  от  _____________ г. </t>
  </si>
  <si>
    <t>Обслуживание входной группы с доводчиком и АЗУ</t>
  </si>
  <si>
    <t>Нормативное потребление ХВС на ОДН</t>
  </si>
  <si>
    <t>по приказу Департаментаа по тарифам  НСО от 16.08.2012г. № 170-в</t>
  </si>
  <si>
    <t>Нормативное потребление ГВС на ОДН</t>
  </si>
  <si>
    <t>Нормативное потребление эл.энергии на ОДН</t>
  </si>
  <si>
    <t>по приказу Департаментаа по тарифам  НСО от 15.08.2012г. № 168-ЭЭ</t>
  </si>
  <si>
    <t>Ремонт межпанельных швов</t>
  </si>
  <si>
    <t>Установка окон ПВХ 12 щт.</t>
  </si>
  <si>
    <t>Итого стоимость работ и услуг по содержанию и ремонту общего имущества дома</t>
  </si>
  <si>
    <t>за счет средств бюджета</t>
  </si>
  <si>
    <t>Дополнительные работы:</t>
  </si>
  <si>
    <t>Перечень всех работ и услуг по содержанию и ремонту общего имущества в многоквартирном доме Земнухова, 4 и их стоимость на 2018 год</t>
  </si>
  <si>
    <t>Перечень всех работ и услуг по содержанию и ремонту общего имущества в многоквартирном доме Тюленина, 1 и их стоимость на 2018 год</t>
  </si>
  <si>
    <t>Вывоз и утилизация ТБО и КГО</t>
  </si>
  <si>
    <t>Перечень всех работ и услуг по содержанию и ремонту общего имущества в многоквартирном доме Тюленина, 1/2 и их стоимость на 2018 год</t>
  </si>
  <si>
    <t>Перечень всех работ и услуг по содержанию и ремонту общего имущества в многоквартирном доме Кочубея, 1 и их стоимость на 2018 год</t>
  </si>
  <si>
    <t>Перечень всех работ и услуг по содержанию и ремонту общего имущества в многоквартирном доме Кочубея, 3 и их стоимость на 2018 год</t>
  </si>
  <si>
    <t>Перечень всех работ и услуг по содержанию и ремонту общего имущества в многоквартирном доме Кочубея, 5 и их стоимость на 2018 год</t>
  </si>
  <si>
    <t>Перечень всех работ и услуг по содержанию и ремонту общего имущества в многоквартирном доме Кочубея, 7 и их стоимость на 2018 год</t>
  </si>
  <si>
    <t>Перечень всех работ и услуг по содержанию и ремонту общего имущества в многоквартирном доме Кочубея, 9 и их стоимость на 2018 год</t>
  </si>
  <si>
    <t>Перечень всех работ и услуг по содержанию и ремонту общего имущества в многоквартирном доме Кочубея, 11 и их стоимость на 2018 год</t>
  </si>
  <si>
    <t>Перечень всех работ и услуг по содержанию и ремонту общего имущества в многоквартирном доме Земнухова, 3 и их стоимость на 2018 год</t>
  </si>
  <si>
    <t>Вывоз и утилизация ТБО и ТБО</t>
  </si>
  <si>
    <t xml:space="preserve">Управление многоквартирным домом </t>
  </si>
  <si>
    <t>Перечень всех работ и услуг по содержанию и ремонту общего имущества в многоквартирном доме Земнухова, 5 и их стоимость на 2018 год</t>
  </si>
  <si>
    <t>Перечень всех работ и услуг по содержанию и ремонту общего имущества в многоквартирном доме Земнухова, 5/1 и их стоимость на 2018 год</t>
  </si>
  <si>
    <t>Перечень всех работ и услуг по содержанию и ремонту общего имущества в многоквартирном доме Земнухова, 7 и их стоимость на 2018 год</t>
  </si>
  <si>
    <t>Перечень всех работ и услуг по содержанию и ремонту общего имущества в многоквартирном доме Земнухова, 7/1 и их стоимость на 2018 год</t>
  </si>
  <si>
    <t>Перечень всех работ и услуг по содержанию и ремонту общего имущества в многоквартирном доме Земнухова, 8 и их стоимость на 2018 год</t>
  </si>
  <si>
    <t>Перечень всех работ и услуг по содержанию и ремонту общего имущества в многоквартирном доме Земнухова, 9 и их стоимость на 2018 год</t>
  </si>
  <si>
    <t>Перечень всех работ и услуг по содержанию и ремонту общего имущества в многоквартирном доме Земнухова, 11 и их стоимость на 2018 год</t>
  </si>
  <si>
    <t>Перечень всех работ и услуг по содержанию и ремонту общего имущества в многоквартирном доме Земнухова, 12 и их стоимость на 2018 год</t>
  </si>
  <si>
    <t>Перечень всех работ и услуг по содержанию и ремонту общего имущества в многоквартирном доме Земнухова, 13 и их стоимость на 2018 год</t>
  </si>
  <si>
    <t>Перечень всех работ и услуг по содержанию и ремонту общего имущества в многоквартирном доме Родники, 1 и их стоимость на 2018 год</t>
  </si>
  <si>
    <t>Перечень всех работ и услуг по содержанию и ремонту общего имущества в многоквартирном доме Родники, 3 и их стоимость на 2018 год</t>
  </si>
  <si>
    <t>Перечень всех работ и услуг по содержанию и ремонту общего имущества в многоквартирном доме Родники, 1/1 и их стоимость на 2018 год</t>
  </si>
  <si>
    <t>Перечень всех работ и услуг по содержанию и ремонту общего имущества в многоквартирном доме Родники, 3/1 и их стоимость на 2018 год</t>
  </si>
  <si>
    <t>Перечень всех работ и услуг по содержанию и ремонту общего имущества в многоквартирном доме Родники, 3/2 и их стоимость на 2018 год</t>
  </si>
  <si>
    <t>Перечень всех работ и услуг по содержанию и ремонту общего имущества в многоквартирном доме Родники, 6 и их стоимость на 2018 год</t>
  </si>
  <si>
    <t>Перечень всех работ и услуг по содержанию и ремонту общего имущества в многоквартирном доме Родники, 6/1 и их стоимость на 2018 год</t>
  </si>
  <si>
    <t>Перечень всех работ и услуг по содержанию и ремонту общего имущества в многоквартирном доме Свечникова, 7 и их стоимость на 2018 год</t>
  </si>
  <si>
    <t>Перечень всех работ и услуг по содержанию и ремонту общего имущества в многоквартирном доме Свечникова, 9 и их стоимость на 2018 год</t>
  </si>
  <si>
    <t>Перечень всех работ и услуг по содержанию и ремонту общего имущества в многоквартирном доме по ул. Краузе,1 и их стоимость на 2018 год</t>
  </si>
  <si>
    <t>ежедневно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</si>
  <si>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 регулировка , наладка и испытание систем центрального отопления; промывка, опресовка, консервация и расконсервация системы центрального отопления и поливочных систем, мелкий ремонт изоляции, проверка исправности канализационных вытяжек и устранение причин при обнаружении их неисправности; ремонт окон и дверей; очистка кровли от мусора, грязи, снега, наледи, снежных шапок и сосулек т.д.</t>
  </si>
  <si>
    <t xml:space="preserve"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 промывка , опресовка, консервация и расконсервация системы центрального отопления и поливочных систем;мелкий ремонт изоляции, проверка исправности канализационных вытяжек и устранение причин при обнаружении их неисправности; ремонт окон и дверей; очистка кровли от мусора, грязи, снега, наледи, снежных шапок и сосулек т.д.                                                                                             </t>
  </si>
  <si>
    <t>Перечень всех работ и услуг по содержанию и ремонту общего имущества в многоквартирном доме Кочубея, 9/1 и их стоимость на 2018 год</t>
  </si>
  <si>
    <t>ремонт л/кл</t>
  </si>
  <si>
    <t>ремонт крылец</t>
  </si>
  <si>
    <t>замена почтовых ящиков</t>
  </si>
  <si>
    <t>техническое обслуживание видеонаблюдения и шлакбаума</t>
  </si>
  <si>
    <t>замена задвижек</t>
  </si>
  <si>
    <t>ремонт канализации с выпуском</t>
  </si>
  <si>
    <t xml:space="preserve">Ремонт межпанельных стыков </t>
  </si>
  <si>
    <t>Ремонт кровли</t>
  </si>
  <si>
    <t>ремонт системы ГВС по прямой циркуляции</t>
  </si>
  <si>
    <t xml:space="preserve">Замена  задвижек </t>
  </si>
  <si>
    <t>Ремонт л/кл</t>
  </si>
  <si>
    <t>Ремонт кровли МО</t>
  </si>
  <si>
    <t>замена металлического поддона под вентшахту</t>
  </si>
  <si>
    <t>ремонт системы ГВС п.4-6</t>
  </si>
  <si>
    <t>ремонт канализации с выпуском п.4</t>
  </si>
  <si>
    <t>Ремонт канализации с выпусками п.1</t>
  </si>
  <si>
    <t>Ремонт трубопровода ГВС п.4,5</t>
  </si>
  <si>
    <t>Ремонт межпанельных стыков</t>
  </si>
  <si>
    <t>ремонт кровли МО</t>
  </si>
  <si>
    <t>ремонт примыкания кровли МО</t>
  </si>
  <si>
    <t>ремонт кровли</t>
  </si>
  <si>
    <t>ремонт межпанельных стыков</t>
  </si>
  <si>
    <t>Ремонт трубопровода ГВС- циркуляции - п.4,5</t>
  </si>
  <si>
    <t>ремонт козырьков верхних этажей</t>
  </si>
  <si>
    <t>установка окон ПВХ на л/кл</t>
  </si>
  <si>
    <t>заделка проема под выкатными площадками</t>
  </si>
  <si>
    <t>ремонт крыльца</t>
  </si>
  <si>
    <t>техническое обслуживание видеонаблюденя</t>
  </si>
  <si>
    <t>ремонт крыльца, ремонт выкатной площадки</t>
  </si>
  <si>
    <t>герметизатия примыкания козырьков входа в подъезд</t>
  </si>
  <si>
    <t>ремонт кровли ВШ</t>
  </si>
  <si>
    <t>ремонт примыканий к МО</t>
  </si>
  <si>
    <t>ремонт отмостки</t>
  </si>
  <si>
    <t>ремонт канализации с выпуском п 2,4,6</t>
  </si>
  <si>
    <t>герметизация примыкания козырьков входа в подъезд</t>
  </si>
  <si>
    <t>ремонт металлического ограждения на парапете кровли</t>
  </si>
  <si>
    <t xml:space="preserve">ремонт козырьков верхних этажей </t>
  </si>
  <si>
    <t>ремонт примыкания кровли к МО</t>
  </si>
  <si>
    <t>ремонт кровли по ендове</t>
  </si>
  <si>
    <t>ремонт короба ВШ</t>
  </si>
  <si>
    <t>замена подвальных дверей</t>
  </si>
  <si>
    <t>успановка окон ПВХ на л/кл.</t>
  </si>
  <si>
    <t>замена крыловых задвижек</t>
  </si>
  <si>
    <t>ремонт металлического ограждения на кровли</t>
  </si>
  <si>
    <t>ремонт ВШ (короб, крышка)</t>
  </si>
  <si>
    <t>замена тамбурных дверей</t>
  </si>
  <si>
    <t>ремонт примыкание кровли к МО</t>
  </si>
  <si>
    <t>ремонт кровли по еддове</t>
  </si>
  <si>
    <t>замена окон ПВХ в МО</t>
  </si>
  <si>
    <t>ремот канализации с выпуском</t>
  </si>
  <si>
    <t>замена крышки ВШ</t>
  </si>
  <si>
    <t>замена поддона под ВШ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</si>
</sst>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0.0000000"/>
    <numFmt numFmtId="178" formatCode="0.00000000"/>
    <numFmt numFmtId="179" formatCode="0.000000000"/>
    <numFmt numFmtId="180" formatCode="0.0000000000"/>
    <numFmt numFmtId="181" formatCode="#,##0.00&quot;р.&quot;"/>
    <numFmt numFmtId="182" formatCode="#,##0.0000"/>
    <numFmt numFmtId="183" formatCode="#,##0.00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%"/>
    <numFmt numFmtId="190" formatCode="0.0%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_-* #,##0.000_р_._-;\-* #,##0.000_р_._-;_-* &quot;-&quot;??_р_._-;_-@_-"/>
    <numFmt numFmtId="208" formatCode="_-* #,##0.0_р_._-;\-* #,##0.0_р_._-;_-* &quot;-&quot;??_р_._-;_-@_-"/>
    <numFmt numFmtId="209" formatCode="0.00000000000"/>
    <numFmt numFmtId="210" formatCode="0.000000000000"/>
    <numFmt numFmtId="211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>
      <alignment horizontal="center" vertical="top"/>
      <protection/>
    </xf>
    <xf numFmtId="0" fontId="27" fillId="16" borderId="0">
      <alignment horizontal="left" vertical="top"/>
      <protection/>
    </xf>
    <xf numFmtId="0" fontId="28" fillId="16" borderId="0">
      <alignment horizontal="left" vertical="top"/>
      <protection/>
    </xf>
    <xf numFmtId="0" fontId="28" fillId="16" borderId="0">
      <alignment horizontal="center" vertical="top"/>
      <protection/>
    </xf>
    <xf numFmtId="0" fontId="29" fillId="16" borderId="0">
      <alignment horizontal="left" vertical="top"/>
      <protection/>
    </xf>
    <xf numFmtId="0" fontId="30" fillId="16" borderId="0">
      <alignment horizontal="center" vertical="top"/>
      <protection/>
    </xf>
    <xf numFmtId="0" fontId="27" fillId="16" borderId="0">
      <alignment horizontal="left" vertical="top"/>
      <protection/>
    </xf>
    <xf numFmtId="0" fontId="27" fillId="16" borderId="0">
      <alignment horizontal="center" vertical="top"/>
      <protection/>
    </xf>
    <xf numFmtId="0" fontId="31" fillId="16" borderId="0">
      <alignment horizontal="right" vertical="top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2" borderId="7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1" fillId="0" borderId="0" xfId="63" applyFont="1" applyAlignment="1">
      <alignment horizontal="right"/>
      <protection/>
    </xf>
    <xf numFmtId="0" fontId="21" fillId="0" borderId="0" xfId="63" applyFont="1">
      <alignment/>
      <protection/>
    </xf>
    <xf numFmtId="0" fontId="21" fillId="0" borderId="10" xfId="63" applyFont="1" applyBorder="1" applyAlignment="1">
      <alignment horizontal="right"/>
      <protection/>
    </xf>
    <xf numFmtId="0" fontId="21" fillId="0" borderId="10" xfId="63" applyFont="1" applyBorder="1" applyAlignment="1">
      <alignment horizontal="center" vertical="center"/>
      <protection/>
    </xf>
    <xf numFmtId="49" fontId="21" fillId="0" borderId="0" xfId="63" applyNumberFormat="1" applyFont="1">
      <alignment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wrapText="1"/>
      <protection/>
    </xf>
    <xf numFmtId="0" fontId="22" fillId="23" borderId="10" xfId="63" applyFont="1" applyFill="1" applyBorder="1" applyAlignment="1">
      <alignment horizontal="center" vertical="center" wrapText="1"/>
      <protection/>
    </xf>
    <xf numFmtId="0" fontId="21" fillId="23" borderId="10" xfId="0" applyFont="1" applyFill="1" applyBorder="1" applyAlignment="1">
      <alignment horizontal="justify" vertical="distributed" wrapText="1"/>
    </xf>
    <xf numFmtId="4" fontId="22" fillId="23" borderId="10" xfId="63" applyNumberFormat="1" applyFont="1" applyFill="1" applyBorder="1" applyAlignment="1">
      <alignment horizontal="center" vertical="center" wrapText="1"/>
      <protection/>
    </xf>
    <xf numFmtId="2" fontId="21" fillId="0" borderId="0" xfId="63" applyNumberFormat="1" applyFont="1">
      <alignment/>
      <protection/>
    </xf>
    <xf numFmtId="0" fontId="21" fillId="23" borderId="10" xfId="63" applyFont="1" applyFill="1" applyBorder="1" applyAlignment="1">
      <alignment horizontal="center" vertical="center" wrapText="1"/>
      <protection/>
    </xf>
    <xf numFmtId="4" fontId="22" fillId="23" borderId="10" xfId="63" applyNumberFormat="1" applyFont="1" applyFill="1" applyBorder="1" applyAlignment="1">
      <alignment horizontal="center"/>
      <protection/>
    </xf>
    <xf numFmtId="0" fontId="21" fillId="0" borderId="0" xfId="63" applyFont="1" applyFill="1">
      <alignment/>
      <protection/>
    </xf>
    <xf numFmtId="0" fontId="21" fillId="0" borderId="10" xfId="63" applyFont="1" applyFill="1" applyBorder="1" applyAlignment="1">
      <alignment horizontal="right"/>
      <protection/>
    </xf>
    <xf numFmtId="0" fontId="21" fillId="0" borderId="10" xfId="63" applyFont="1" applyFill="1" applyBorder="1" applyAlignment="1">
      <alignment horizontal="left" vertical="center" wrapText="1"/>
      <protection/>
    </xf>
    <xf numFmtId="4" fontId="21" fillId="0" borderId="10" xfId="63" applyNumberFormat="1" applyFont="1" applyFill="1" applyBorder="1" applyAlignment="1">
      <alignment horizontal="center"/>
      <protection/>
    </xf>
    <xf numFmtId="174" fontId="21" fillId="0" borderId="0" xfId="63" applyNumberFormat="1" applyFont="1" applyFill="1">
      <alignment/>
      <protection/>
    </xf>
    <xf numFmtId="16" fontId="21" fillId="0" borderId="10" xfId="63" applyNumberFormat="1" applyFont="1" applyFill="1" applyBorder="1" applyAlignment="1">
      <alignment horizontal="right"/>
      <protection/>
    </xf>
    <xf numFmtId="174" fontId="21" fillId="0" borderId="0" xfId="63" applyNumberFormat="1" applyFont="1">
      <alignment/>
      <protection/>
    </xf>
    <xf numFmtId="0" fontId="24" fillId="0" borderId="10" xfId="63" applyFont="1" applyFill="1" applyBorder="1" applyAlignment="1">
      <alignment horizontal="center" vertical="center" wrapText="1"/>
      <protection/>
    </xf>
    <xf numFmtId="4" fontId="24" fillId="0" borderId="10" xfId="63" applyNumberFormat="1" applyFont="1" applyFill="1" applyBorder="1" applyAlignment="1">
      <alignment horizontal="center"/>
      <protection/>
    </xf>
    <xf numFmtId="0" fontId="21" fillId="0" borderId="10" xfId="63" applyFont="1" applyFill="1" applyBorder="1">
      <alignment/>
      <protection/>
    </xf>
    <xf numFmtId="174" fontId="21" fillId="25" borderId="0" xfId="63" applyNumberFormat="1" applyFont="1" applyFill="1">
      <alignment/>
      <protection/>
    </xf>
    <xf numFmtId="0" fontId="21" fillId="16" borderId="10" xfId="63" applyFont="1" applyFill="1" applyBorder="1" applyAlignment="1">
      <alignment horizontal="left" vertical="center" wrapText="1"/>
      <protection/>
    </xf>
    <xf numFmtId="0" fontId="21" fillId="18" borderId="0" xfId="63" applyFont="1" applyFill="1">
      <alignment/>
      <protection/>
    </xf>
    <xf numFmtId="0" fontId="22" fillId="23" borderId="10" xfId="63" applyFont="1" applyFill="1" applyBorder="1" applyAlignment="1">
      <alignment horizontal="left" vertical="center" wrapText="1"/>
      <protection/>
    </xf>
    <xf numFmtId="0" fontId="21" fillId="16" borderId="10" xfId="63" applyFont="1" applyFill="1" applyBorder="1" applyAlignment="1">
      <alignment horizontal="right"/>
      <protection/>
    </xf>
    <xf numFmtId="0" fontId="21" fillId="23" borderId="10" xfId="63" applyFont="1" applyFill="1" applyBorder="1">
      <alignment/>
      <protection/>
    </xf>
    <xf numFmtId="0" fontId="21" fillId="0" borderId="10" xfId="63" applyFont="1" applyFill="1" applyBorder="1" applyAlignment="1">
      <alignment vertical="center" wrapText="1"/>
      <protection/>
    </xf>
    <xf numFmtId="0" fontId="21" fillId="0" borderId="10" xfId="63" applyFont="1" applyBorder="1" applyAlignment="1">
      <alignment horizontal="center"/>
      <protection/>
    </xf>
    <xf numFmtId="4" fontId="21" fillId="0" borderId="10" xfId="63" applyNumberFormat="1" applyFont="1" applyBorder="1" applyAlignment="1">
      <alignment horizontal="center"/>
      <protection/>
    </xf>
    <xf numFmtId="182" fontId="21" fillId="0" borderId="0" xfId="63" applyNumberFormat="1" applyFont="1">
      <alignment/>
      <protection/>
    </xf>
    <xf numFmtId="0" fontId="21" fillId="0" borderId="10" xfId="63" applyFont="1" applyBorder="1" applyAlignment="1">
      <alignment horizontal="left" vertical="center" wrapText="1"/>
      <protection/>
    </xf>
    <xf numFmtId="0" fontId="22" fillId="23" borderId="10" xfId="63" applyFont="1" applyFill="1" applyBorder="1">
      <alignment/>
      <protection/>
    </xf>
    <xf numFmtId="0" fontId="21" fillId="23" borderId="10" xfId="63" applyFont="1" applyFill="1" applyBorder="1" applyAlignment="1">
      <alignment horizontal="center"/>
      <protection/>
    </xf>
    <xf numFmtId="0" fontId="21" fillId="23" borderId="10" xfId="63" applyFont="1" applyFill="1" applyBorder="1" applyAlignment="1">
      <alignment vertical="center" wrapText="1"/>
      <protection/>
    </xf>
    <xf numFmtId="2" fontId="21" fillId="0" borderId="0" xfId="63" applyNumberFormat="1" applyFont="1" applyFill="1">
      <alignment/>
      <protection/>
    </xf>
    <xf numFmtId="0" fontId="22" fillId="23" borderId="10" xfId="63" applyFont="1" applyFill="1" applyBorder="1" applyAlignment="1">
      <alignment horizontal="left" vertical="center"/>
      <protection/>
    </xf>
    <xf numFmtId="0" fontId="25" fillId="23" borderId="10" xfId="0" applyFont="1" applyFill="1" applyBorder="1" applyAlignment="1">
      <alignment vertical="center" wrapText="1"/>
    </xf>
    <xf numFmtId="0" fontId="22" fillId="26" borderId="10" xfId="63" applyFont="1" applyFill="1" applyBorder="1">
      <alignment/>
      <protection/>
    </xf>
    <xf numFmtId="0" fontId="21" fillId="26" borderId="10" xfId="63" applyFont="1" applyFill="1" applyBorder="1">
      <alignment/>
      <protection/>
    </xf>
    <xf numFmtId="4" fontId="22" fillId="26" borderId="10" xfId="63" applyNumberFormat="1" applyFont="1" applyFill="1" applyBorder="1" applyAlignment="1">
      <alignment horizontal="center"/>
      <protection/>
    </xf>
    <xf numFmtId="0" fontId="21" fillId="16" borderId="10" xfId="63" applyFont="1" applyFill="1" applyBorder="1">
      <alignment/>
      <protection/>
    </xf>
    <xf numFmtId="4" fontId="21" fillId="16" borderId="10" xfId="63" applyNumberFormat="1" applyFont="1" applyFill="1" applyBorder="1" applyAlignment="1">
      <alignment horizontal="center"/>
      <protection/>
    </xf>
    <xf numFmtId="4" fontId="21" fillId="16" borderId="10" xfId="63" applyNumberFormat="1" applyFont="1" applyFill="1" applyBorder="1" applyAlignment="1">
      <alignment horizontal="center" vertical="center" wrapText="1"/>
      <protection/>
    </xf>
    <xf numFmtId="0" fontId="22" fillId="16" borderId="10" xfId="63" applyFont="1" applyFill="1" applyBorder="1" applyAlignment="1">
      <alignment horizontal="left" vertical="center"/>
      <protection/>
    </xf>
    <xf numFmtId="0" fontId="25" fillId="16" borderId="10" xfId="0" applyFont="1" applyFill="1" applyBorder="1" applyAlignment="1">
      <alignment vertical="center" wrapText="1"/>
    </xf>
    <xf numFmtId="4" fontId="22" fillId="16" borderId="10" xfId="63" applyNumberFormat="1" applyFont="1" applyFill="1" applyBorder="1" applyAlignment="1">
      <alignment horizontal="center" vertical="center" wrapText="1"/>
      <protection/>
    </xf>
    <xf numFmtId="4" fontId="22" fillId="16" borderId="10" xfId="63" applyNumberFormat="1" applyFont="1" applyFill="1" applyBorder="1" applyAlignment="1">
      <alignment horizontal="center" vertical="center"/>
      <protection/>
    </xf>
    <xf numFmtId="0" fontId="22" fillId="0" borderId="0" xfId="63" applyFont="1" applyAlignment="1">
      <alignment/>
      <protection/>
    </xf>
    <xf numFmtId="0" fontId="22" fillId="0" borderId="0" xfId="63" applyFont="1">
      <alignment/>
      <protection/>
    </xf>
    <xf numFmtId="4" fontId="26" fillId="23" borderId="11" xfId="0" applyNumberFormat="1" applyFont="1" applyFill="1" applyBorder="1" applyAlignment="1">
      <alignment horizontal="center"/>
    </xf>
    <xf numFmtId="0" fontId="21" fillId="0" borderId="10" xfId="63" applyFont="1" applyBorder="1">
      <alignment/>
      <protection/>
    </xf>
    <xf numFmtId="4" fontId="22" fillId="0" borderId="10" xfId="63" applyNumberFormat="1" applyFont="1" applyBorder="1" applyAlignment="1">
      <alignment horizontal="center"/>
      <protection/>
    </xf>
    <xf numFmtId="0" fontId="21" fillId="0" borderId="0" xfId="63" applyFont="1" applyBorder="1" applyAlignment="1">
      <alignment horizontal="right"/>
      <protection/>
    </xf>
    <xf numFmtId="2" fontId="22" fillId="0" borderId="10" xfId="63" applyNumberFormat="1" applyFont="1" applyBorder="1" applyAlignment="1">
      <alignment horizontal="center"/>
      <protection/>
    </xf>
    <xf numFmtId="0" fontId="22" fillId="0" borderId="10" xfId="63" applyFont="1" applyFill="1" applyBorder="1">
      <alignment/>
      <protection/>
    </xf>
    <xf numFmtId="4" fontId="21" fillId="0" borderId="0" xfId="63" applyNumberFormat="1" applyFont="1">
      <alignment/>
      <protection/>
    </xf>
    <xf numFmtId="0" fontId="21" fillId="23" borderId="10" xfId="0" applyFont="1" applyFill="1" applyBorder="1" applyAlignment="1">
      <alignment vertical="center" wrapText="1"/>
    </xf>
    <xf numFmtId="0" fontId="22" fillId="0" borderId="0" xfId="63" applyFont="1" applyAlignment="1">
      <alignment horizontal="left"/>
      <protection/>
    </xf>
    <xf numFmtId="183" fontId="21" fillId="0" borderId="0" xfId="63" applyNumberFormat="1" applyFont="1">
      <alignment/>
      <protection/>
    </xf>
    <xf numFmtId="184" fontId="22" fillId="23" borderId="10" xfId="63" applyNumberFormat="1" applyFont="1" applyFill="1" applyBorder="1" applyAlignment="1">
      <alignment horizontal="center"/>
      <protection/>
    </xf>
    <xf numFmtId="2" fontId="21" fillId="0" borderId="0" xfId="63" applyNumberFormat="1" applyFont="1" applyFill="1" applyBorder="1">
      <alignment/>
      <protection/>
    </xf>
    <xf numFmtId="0" fontId="21" fillId="0" borderId="0" xfId="63" applyFont="1" applyFill="1" applyBorder="1">
      <alignment/>
      <protection/>
    </xf>
    <xf numFmtId="0" fontId="21" fillId="16" borderId="10" xfId="63" applyFont="1" applyFill="1" applyBorder="1" applyAlignment="1">
      <alignment wrapText="1"/>
      <protection/>
    </xf>
    <xf numFmtId="0" fontId="21" fillId="16" borderId="10" xfId="63" applyFont="1" applyFill="1" applyBorder="1" applyAlignment="1">
      <alignment horizontal="center" vertical="center"/>
      <protection/>
    </xf>
    <xf numFmtId="0" fontId="22" fillId="0" borderId="0" xfId="63" applyFont="1" applyFill="1" applyBorder="1">
      <alignment/>
      <protection/>
    </xf>
    <xf numFmtId="0" fontId="21" fillId="0" borderId="0" xfId="63" applyFont="1" applyFill="1" applyBorder="1" applyAlignment="1">
      <alignment horizontal="center"/>
      <protection/>
    </xf>
    <xf numFmtId="4" fontId="22" fillId="0" borderId="0" xfId="63" applyNumberFormat="1" applyFont="1" applyFill="1" applyBorder="1" applyAlignment="1">
      <alignment horizontal="center"/>
      <protection/>
    </xf>
    <xf numFmtId="0" fontId="21" fillId="0" borderId="0" xfId="63" applyFont="1" applyFill="1" applyBorder="1" applyAlignment="1">
      <alignment horizontal="right"/>
      <protection/>
    </xf>
    <xf numFmtId="0" fontId="21" fillId="27" borderId="10" xfId="63" applyFont="1" applyFill="1" applyBorder="1" applyAlignment="1">
      <alignment horizontal="left" vertical="center" wrapText="1"/>
      <protection/>
    </xf>
    <xf numFmtId="4" fontId="21" fillId="27" borderId="10" xfId="63" applyNumberFormat="1" applyFont="1" applyFill="1" applyBorder="1" applyAlignment="1">
      <alignment horizontal="center"/>
      <protection/>
    </xf>
    <xf numFmtId="0" fontId="22" fillId="27" borderId="10" xfId="63" applyFont="1" applyFill="1" applyBorder="1">
      <alignment/>
      <protection/>
    </xf>
    <xf numFmtId="0" fontId="32" fillId="23" borderId="12" xfId="62" applyFont="1" applyFill="1" applyBorder="1" applyAlignment="1">
      <alignment horizontal="center" vertical="center" wrapText="1"/>
      <protection/>
    </xf>
    <xf numFmtId="4" fontId="22" fillId="28" borderId="10" xfId="63" applyNumberFormat="1" applyFont="1" applyFill="1" applyBorder="1" applyAlignment="1">
      <alignment horizontal="center"/>
      <protection/>
    </xf>
    <xf numFmtId="4" fontId="22" fillId="29" borderId="10" xfId="63" applyNumberFormat="1" applyFont="1" applyFill="1" applyBorder="1" applyAlignment="1">
      <alignment horizontal="center"/>
      <protection/>
    </xf>
    <xf numFmtId="0" fontId="21" fillId="29" borderId="0" xfId="63" applyFont="1" applyFill="1">
      <alignment/>
      <protection/>
    </xf>
    <xf numFmtId="174" fontId="21" fillId="29" borderId="0" xfId="63" applyNumberFormat="1" applyFont="1" applyFill="1">
      <alignment/>
      <protection/>
    </xf>
    <xf numFmtId="4" fontId="22" fillId="0" borderId="10" xfId="63" applyNumberFormat="1" applyFont="1" applyFill="1" applyBorder="1" applyAlignment="1">
      <alignment horizontal="center"/>
      <protection/>
    </xf>
    <xf numFmtId="0" fontId="33" fillId="16" borderId="10" xfId="63" applyFont="1" applyFill="1" applyBorder="1">
      <alignment/>
      <protection/>
    </xf>
    <xf numFmtId="0" fontId="25" fillId="16" borderId="10" xfId="63" applyFont="1" applyFill="1" applyBorder="1">
      <alignment/>
      <protection/>
    </xf>
    <xf numFmtId="0" fontId="22" fillId="0" borderId="10" xfId="63" applyFont="1" applyFill="1" applyBorder="1" applyAlignment="1">
      <alignment horizontal="left" vertical="center"/>
      <protection/>
    </xf>
    <xf numFmtId="0" fontId="21" fillId="0" borderId="10" xfId="0" applyFont="1" applyFill="1" applyBorder="1" applyAlignment="1">
      <alignment vertical="center" wrapText="1"/>
    </xf>
    <xf numFmtId="4" fontId="21" fillId="16" borderId="10" xfId="63" applyNumberFormat="1" applyFont="1" applyFill="1" applyBorder="1" applyAlignment="1">
      <alignment horizontal="center" vertical="center"/>
      <protection/>
    </xf>
    <xf numFmtId="0" fontId="25" fillId="23" borderId="12" xfId="62" applyFont="1" applyFill="1" applyBorder="1" applyAlignment="1">
      <alignment horizontal="center" vertical="center" wrapText="1"/>
      <protection/>
    </xf>
    <xf numFmtId="4" fontId="21" fillId="28" borderId="10" xfId="63" applyNumberFormat="1" applyFont="1" applyFill="1" applyBorder="1" applyAlignment="1">
      <alignment horizontal="center"/>
      <protection/>
    </xf>
    <xf numFmtId="0" fontId="21" fillId="29" borderId="0" xfId="63" applyFont="1" applyFill="1" applyBorder="1" applyAlignment="1">
      <alignment horizontal="right"/>
      <protection/>
    </xf>
    <xf numFmtId="0" fontId="22" fillId="29" borderId="0" xfId="63" applyFont="1" applyFill="1" applyBorder="1">
      <alignment/>
      <protection/>
    </xf>
    <xf numFmtId="0" fontId="21" fillId="29" borderId="0" xfId="63" applyFont="1" applyFill="1" applyBorder="1" applyAlignment="1">
      <alignment horizontal="center"/>
      <protection/>
    </xf>
    <xf numFmtId="4" fontId="22" fillId="29" borderId="0" xfId="63" applyNumberFormat="1" applyFont="1" applyFill="1" applyBorder="1" applyAlignment="1">
      <alignment horizontal="center"/>
      <protection/>
    </xf>
    <xf numFmtId="2" fontId="21" fillId="29" borderId="0" xfId="63" applyNumberFormat="1" applyFont="1" applyFill="1">
      <alignment/>
      <protection/>
    </xf>
    <xf numFmtId="0" fontId="22" fillId="29" borderId="10" xfId="63" applyFont="1" applyFill="1" applyBorder="1" applyAlignment="1">
      <alignment horizontal="left"/>
      <protection/>
    </xf>
    <xf numFmtId="0" fontId="21" fillId="29" borderId="10" xfId="63" applyFont="1" applyFill="1" applyBorder="1" applyAlignment="1">
      <alignment wrapText="1"/>
      <protection/>
    </xf>
    <xf numFmtId="2" fontId="21" fillId="0" borderId="10" xfId="63" applyNumberFormat="1" applyFont="1" applyBorder="1" applyAlignment="1">
      <alignment horizontal="center"/>
      <protection/>
    </xf>
    <xf numFmtId="0" fontId="22" fillId="29" borderId="0" xfId="63" applyFont="1" applyFill="1" applyBorder="1" applyAlignment="1">
      <alignment horizontal="left"/>
      <protection/>
    </xf>
    <xf numFmtId="0" fontId="21" fillId="29" borderId="0" xfId="63" applyFont="1" applyFill="1" applyBorder="1" applyAlignment="1">
      <alignment wrapText="1"/>
      <protection/>
    </xf>
    <xf numFmtId="2" fontId="21" fillId="0" borderId="0" xfId="63" applyNumberFormat="1" applyFont="1" applyBorder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10" xfId="63" applyNumberFormat="1" applyFont="1" applyBorder="1" applyAlignment="1">
      <alignment horizontal="right"/>
      <protection/>
    </xf>
    <xf numFmtId="4" fontId="21" fillId="0" borderId="10" xfId="63" applyNumberFormat="1" applyFont="1" applyBorder="1">
      <alignment/>
      <protection/>
    </xf>
    <xf numFmtId="0" fontId="22" fillId="29" borderId="10" xfId="63" applyFont="1" applyFill="1" applyBorder="1">
      <alignment/>
      <protection/>
    </xf>
    <xf numFmtId="0" fontId="21" fillId="29" borderId="10" xfId="63" applyFont="1" applyFill="1" applyBorder="1" applyAlignment="1">
      <alignment horizontal="center"/>
      <protection/>
    </xf>
    <xf numFmtId="4" fontId="38" fillId="23" borderId="10" xfId="63" applyNumberFormat="1" applyFont="1" applyFill="1" applyBorder="1" applyAlignment="1">
      <alignment horizontal="center" vertical="center" wrapText="1"/>
      <protection/>
    </xf>
    <xf numFmtId="4" fontId="34" fillId="0" borderId="10" xfId="63" applyNumberFormat="1" applyFont="1" applyFill="1" applyBorder="1" applyAlignment="1">
      <alignment horizontal="center"/>
      <protection/>
    </xf>
    <xf numFmtId="4" fontId="34" fillId="27" borderId="10" xfId="63" applyNumberFormat="1" applyFont="1" applyFill="1" applyBorder="1" applyAlignment="1">
      <alignment horizontal="center"/>
      <protection/>
    </xf>
    <xf numFmtId="4" fontId="26" fillId="23" borderId="10" xfId="63" applyNumberFormat="1" applyFont="1" applyFill="1" applyBorder="1" applyAlignment="1">
      <alignment horizontal="center"/>
      <protection/>
    </xf>
    <xf numFmtId="4" fontId="34" fillId="0" borderId="10" xfId="63" applyNumberFormat="1" applyFont="1" applyBorder="1" applyAlignment="1">
      <alignment horizontal="center"/>
      <protection/>
    </xf>
    <xf numFmtId="4" fontId="26" fillId="23" borderId="10" xfId="63" applyNumberFormat="1" applyFont="1" applyFill="1" applyBorder="1" applyAlignment="1">
      <alignment horizontal="center" vertical="center" wrapText="1"/>
      <protection/>
    </xf>
    <xf numFmtId="0" fontId="21" fillId="29" borderId="0" xfId="63" applyFont="1" applyFill="1" applyBorder="1">
      <alignment/>
      <protection/>
    </xf>
    <xf numFmtId="0" fontId="39" fillId="16" borderId="10" xfId="63" applyFont="1" applyFill="1" applyBorder="1" applyAlignment="1">
      <alignment horizontal="right"/>
      <protection/>
    </xf>
    <xf numFmtId="0" fontId="38" fillId="23" borderId="10" xfId="63" applyFont="1" applyFill="1" applyBorder="1">
      <alignment/>
      <protection/>
    </xf>
    <xf numFmtId="0" fontId="40" fillId="23" borderId="12" xfId="62" applyFont="1" applyFill="1" applyBorder="1" applyAlignment="1">
      <alignment horizontal="center" vertical="center" wrapText="1"/>
      <protection/>
    </xf>
    <xf numFmtId="0" fontId="39" fillId="0" borderId="0" xfId="63" applyFont="1" applyFill="1">
      <alignment/>
      <protection/>
    </xf>
    <xf numFmtId="0" fontId="21" fillId="27" borderId="10" xfId="63" applyFont="1" applyFill="1" applyBorder="1" applyAlignment="1">
      <alignment vertical="center" wrapText="1"/>
      <protection/>
    </xf>
    <xf numFmtId="0" fontId="21" fillId="27" borderId="10" xfId="63" applyFont="1" applyFill="1" applyBorder="1" applyAlignment="1">
      <alignment horizontal="center"/>
      <protection/>
    </xf>
    <xf numFmtId="183" fontId="22" fillId="23" borderId="10" xfId="63" applyNumberFormat="1" applyFont="1" applyFill="1" applyBorder="1" applyAlignment="1">
      <alignment horizontal="center"/>
      <protection/>
    </xf>
    <xf numFmtId="183" fontId="21" fillId="16" borderId="10" xfId="63" applyNumberFormat="1" applyFont="1" applyFill="1" applyBorder="1" applyAlignment="1">
      <alignment horizontal="center"/>
      <protection/>
    </xf>
    <xf numFmtId="183" fontId="22" fillId="16" borderId="10" xfId="63" applyNumberFormat="1" applyFont="1" applyFill="1" applyBorder="1" applyAlignment="1">
      <alignment horizontal="center" vertical="center"/>
      <protection/>
    </xf>
    <xf numFmtId="0" fontId="21" fillId="16" borderId="10" xfId="0" applyFont="1" applyFill="1" applyBorder="1" applyAlignment="1">
      <alignment vertical="center" wrapText="1"/>
    </xf>
    <xf numFmtId="183" fontId="22" fillId="26" borderId="10" xfId="63" applyNumberFormat="1" applyFont="1" applyFill="1" applyBorder="1" applyAlignment="1">
      <alignment horizontal="center"/>
      <protection/>
    </xf>
    <xf numFmtId="0" fontId="21" fillId="0" borderId="0" xfId="64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2" fillId="0" borderId="13" xfId="63" applyFont="1" applyBorder="1" applyAlignment="1">
      <alignment horizontal="center" vertical="center" wrapText="1"/>
      <protection/>
    </xf>
    <xf numFmtId="0" fontId="22" fillId="7" borderId="10" xfId="63" applyFont="1" applyFill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4" fontId="21" fillId="0" borderId="10" xfId="63" applyNumberFormat="1" applyFont="1" applyFill="1" applyBorder="1" applyAlignment="1">
      <alignment horizontal="center" vertical="center" wrapText="1"/>
      <protection/>
    </xf>
    <xf numFmtId="4" fontId="21" fillId="0" borderId="10" xfId="63" applyNumberFormat="1" applyFont="1" applyFill="1" applyBorder="1" applyAlignment="1">
      <alignment horizontal="center" vertical="center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5" xfId="63" applyFont="1" applyFill="1" applyBorder="1" applyAlignment="1">
      <alignment horizontal="center" vertical="center" wrapText="1"/>
      <protection/>
    </xf>
    <xf numFmtId="0" fontId="22" fillId="7" borderId="11" xfId="63" applyFont="1" applyFill="1" applyBorder="1" applyAlignment="1">
      <alignment horizontal="center" vertical="center" wrapText="1"/>
      <protection/>
    </xf>
    <xf numFmtId="0" fontId="22" fillId="7" borderId="14" xfId="63" applyFont="1" applyFill="1" applyBorder="1" applyAlignment="1">
      <alignment horizontal="center" vertical="center" wrapText="1"/>
      <protection/>
    </xf>
    <xf numFmtId="0" fontId="22" fillId="7" borderId="15" xfId="63" applyFont="1" applyFill="1" applyBorder="1" applyAlignment="1">
      <alignment horizontal="center" vertical="center" wrapText="1"/>
      <protection/>
    </xf>
    <xf numFmtId="4" fontId="21" fillId="0" borderId="11" xfId="63" applyNumberFormat="1" applyFont="1" applyFill="1" applyBorder="1" applyAlignment="1">
      <alignment horizontal="center" vertical="center" wrapText="1"/>
      <protection/>
    </xf>
    <xf numFmtId="4" fontId="21" fillId="0" borderId="15" xfId="63" applyNumberFormat="1" applyFont="1" applyFill="1" applyBorder="1" applyAlignment="1">
      <alignment horizontal="center" vertical="center" wrapText="1"/>
      <protection/>
    </xf>
    <xf numFmtId="0" fontId="21" fillId="0" borderId="16" xfId="63" applyFont="1" applyBorder="1" applyAlignment="1">
      <alignment horizontal="center" vertical="center" wrapText="1"/>
      <protection/>
    </xf>
    <xf numFmtId="0" fontId="21" fillId="0" borderId="17" xfId="63" applyFont="1" applyBorder="1" applyAlignment="1">
      <alignment horizontal="center" vertical="center" wrapText="1"/>
      <protection/>
    </xf>
    <xf numFmtId="0" fontId="21" fillId="0" borderId="12" xfId="63" applyFont="1" applyBorder="1" applyAlignment="1">
      <alignment horizontal="center" vertical="center" wrapText="1"/>
      <protection/>
    </xf>
    <xf numFmtId="4" fontId="22" fillId="0" borderId="10" xfId="63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5" xfId="33"/>
    <cellStyle name="S26" xfId="34"/>
    <cellStyle name="S27" xfId="35"/>
    <cellStyle name="S28" xfId="36"/>
    <cellStyle name="S29" xfId="37"/>
    <cellStyle name="S30" xfId="38"/>
    <cellStyle name="S31" xfId="39"/>
    <cellStyle name="S32" xfId="40"/>
    <cellStyle name="S7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перечень 2011 3 участок 14122010" xfId="62"/>
    <cellStyle name="Обычный_перечень 2012 3 уч." xfId="63"/>
    <cellStyle name="Обычный_перечень 2012 3 уч._участок 1 2015 2-5 эт.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</sheetPr>
  <dimension ref="A1:M63"/>
  <sheetViews>
    <sheetView view="pageBreakPreview" zoomScale="60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0" sqref="F20:H33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0.1289062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24" t="s">
        <v>143</v>
      </c>
      <c r="E1" s="124"/>
      <c r="F1" s="125"/>
    </row>
    <row r="2" spans="2:5" ht="42.75" customHeight="1">
      <c r="B2" s="126" t="s">
        <v>156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83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16352.8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15882.7</v>
      </c>
      <c r="E7" s="131"/>
    </row>
    <row r="8" spans="1:5" ht="15.75">
      <c r="A8" s="3"/>
      <c r="B8" s="7" t="s">
        <v>7</v>
      </c>
      <c r="C8" s="130"/>
      <c r="D8" s="131">
        <v>470.1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1456053.31</v>
      </c>
      <c r="E10" s="12">
        <v>7.42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166798.56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531793.06</v>
      </c>
      <c r="E12" s="15">
        <v>2.71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190346.59</v>
      </c>
      <c r="E13" s="19">
        <v>0.97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133438.85</v>
      </c>
      <c r="E14" s="19">
        <v>0.68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15698.69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107928.48</v>
      </c>
      <c r="E16" s="19">
        <v>0.55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3924.67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76531.1</v>
      </c>
      <c r="E18" s="19">
        <v>0.39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3924.67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643646.21</v>
      </c>
      <c r="E20" s="15">
        <v>3.28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272764.7</v>
      </c>
      <c r="E21" s="24">
        <v>2.78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137363.52</v>
      </c>
      <c r="E22" s="19">
        <v>1.4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48077.23</v>
      </c>
      <c r="E23" s="19">
        <v>0.49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59851.25</v>
      </c>
      <c r="E24" s="19">
        <v>0.61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27472.7</v>
      </c>
      <c r="E25" s="19">
        <v>0.28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v>370881.51</v>
      </c>
      <c r="E26" s="24">
        <v>3.78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149137.54</v>
      </c>
      <c r="E27" s="19">
        <v>1.52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74568.77</v>
      </c>
      <c r="E28" s="19">
        <v>0.76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25510.37</v>
      </c>
      <c r="E29" s="19">
        <v>0.26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17661.02</v>
      </c>
      <c r="E30" s="19">
        <v>0.18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18642.19</v>
      </c>
      <c r="E31" s="19">
        <v>0.19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85361.62</v>
      </c>
      <c r="E32" s="19">
        <v>0.87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23548.03</v>
      </c>
      <c r="E33" s="75">
        <v>0.12</v>
      </c>
      <c r="F33" s="13"/>
      <c r="G33" s="13"/>
      <c r="H33" s="2"/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9671.76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229593.31</v>
      </c>
      <c r="E35" s="15">
        <v>1.17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170723.23</v>
      </c>
      <c r="E36" s="34">
        <v>0.87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58870.08</v>
      </c>
      <c r="E37" s="34">
        <v>0.3</v>
      </c>
      <c r="I37" s="35"/>
    </row>
    <row r="38" spans="1:10" s="16" customFormat="1" ht="15.75">
      <c r="A38" s="30">
        <v>8</v>
      </c>
      <c r="B38" s="29" t="s">
        <v>71</v>
      </c>
      <c r="C38" s="39"/>
      <c r="D38" s="12">
        <v>467404.8</v>
      </c>
      <c r="E38" s="12">
        <v>2.38</v>
      </c>
      <c r="J38" s="40"/>
    </row>
    <row r="39" spans="1:10" s="16" customFormat="1" ht="15.75">
      <c r="A39" s="30">
        <v>9</v>
      </c>
      <c r="B39" s="29" t="s">
        <v>72</v>
      </c>
      <c r="C39" s="117"/>
      <c r="D39" s="12">
        <v>49200</v>
      </c>
      <c r="E39" s="12">
        <v>0.25</v>
      </c>
      <c r="J39" s="40"/>
    </row>
    <row r="40" spans="1:10" s="16" customFormat="1" ht="15.75" hidden="1">
      <c r="A40" s="30">
        <v>10</v>
      </c>
      <c r="B40" s="29" t="s">
        <v>94</v>
      </c>
      <c r="C40" s="39"/>
      <c r="D40" s="12"/>
      <c r="E40" s="12"/>
      <c r="J40" s="40"/>
    </row>
    <row r="41" spans="1:10" s="16" customFormat="1" ht="15.75">
      <c r="A41" s="30">
        <v>10</v>
      </c>
      <c r="B41" s="37" t="s">
        <v>157</v>
      </c>
      <c r="C41" s="118" t="s">
        <v>17</v>
      </c>
      <c r="D41" s="12">
        <v>433676.26</v>
      </c>
      <c r="E41" s="12">
        <v>2.21</v>
      </c>
      <c r="J41" s="40"/>
    </row>
    <row r="42" spans="1:10" s="16" customFormat="1" ht="14.25" customHeight="1" hidden="1">
      <c r="A42" s="30">
        <v>11</v>
      </c>
      <c r="B42" s="37" t="s">
        <v>144</v>
      </c>
      <c r="C42" s="39"/>
      <c r="D42" s="12">
        <v>0</v>
      </c>
      <c r="E42" s="12"/>
      <c r="J42" s="40"/>
    </row>
    <row r="43" spans="1:10" s="16" customFormat="1" ht="14.25" customHeight="1" hidden="1">
      <c r="A43" s="30">
        <v>12</v>
      </c>
      <c r="B43" s="76" t="s">
        <v>145</v>
      </c>
      <c r="C43" s="77" t="s">
        <v>146</v>
      </c>
      <c r="D43" s="12">
        <v>0</v>
      </c>
      <c r="E43" s="12"/>
      <c r="J43" s="40"/>
    </row>
    <row r="44" spans="1:10" s="16" customFormat="1" ht="14.25" customHeight="1" hidden="1">
      <c r="A44" s="30">
        <v>13</v>
      </c>
      <c r="B44" s="76" t="s">
        <v>147</v>
      </c>
      <c r="C44" s="77" t="s">
        <v>146</v>
      </c>
      <c r="D44" s="12">
        <v>0</v>
      </c>
      <c r="E44" s="12"/>
      <c r="J44" s="40"/>
    </row>
    <row r="45" spans="1:10" s="16" customFormat="1" ht="14.25" customHeight="1" hidden="1">
      <c r="A45" s="30">
        <v>14</v>
      </c>
      <c r="B45" s="76" t="s">
        <v>148</v>
      </c>
      <c r="C45" s="88" t="s">
        <v>149</v>
      </c>
      <c r="D45" s="12">
        <v>0</v>
      </c>
      <c r="E45" s="12"/>
      <c r="J45" s="40"/>
    </row>
    <row r="46" spans="1:10" ht="15.75">
      <c r="A46" s="30">
        <v>11</v>
      </c>
      <c r="B46" s="37" t="s">
        <v>73</v>
      </c>
      <c r="C46" s="31"/>
      <c r="D46" s="15">
        <v>4011385.3</v>
      </c>
      <c r="E46" s="15">
        <v>20.44</v>
      </c>
      <c r="G46" s="13"/>
      <c r="I46" s="13"/>
      <c r="J46" s="13"/>
    </row>
    <row r="47" spans="1:10" ht="93.75" customHeight="1">
      <c r="A47" s="30">
        <v>12</v>
      </c>
      <c r="B47" s="41" t="s">
        <v>167</v>
      </c>
      <c r="C47" s="42" t="s">
        <v>84</v>
      </c>
      <c r="D47" s="15">
        <v>602437.15</v>
      </c>
      <c r="E47" s="15">
        <v>3.07</v>
      </c>
      <c r="F47" s="13"/>
      <c r="G47" s="13"/>
      <c r="J47" s="13"/>
    </row>
    <row r="48" spans="1:10" ht="15.75">
      <c r="A48" s="30">
        <v>13</v>
      </c>
      <c r="B48" s="43" t="s">
        <v>75</v>
      </c>
      <c r="C48" s="44"/>
      <c r="D48" s="45">
        <v>4613822.45</v>
      </c>
      <c r="E48" s="45">
        <v>23.51</v>
      </c>
      <c r="G48" s="13"/>
      <c r="I48" s="13"/>
      <c r="J48" s="13"/>
    </row>
    <row r="49" spans="1:5" ht="15.75">
      <c r="A49" s="30">
        <v>14</v>
      </c>
      <c r="B49" s="37" t="s">
        <v>76</v>
      </c>
      <c r="C49" s="31"/>
      <c r="D49" s="15">
        <v>377749.69</v>
      </c>
      <c r="E49" s="15">
        <v>2.09</v>
      </c>
    </row>
    <row r="50" spans="1:5" ht="15.75">
      <c r="A50" s="30"/>
      <c r="B50" s="46"/>
      <c r="C50" s="46" t="s">
        <v>212</v>
      </c>
      <c r="D50" s="47">
        <v>63775.92</v>
      </c>
      <c r="E50" s="47">
        <v>0.35</v>
      </c>
    </row>
    <row r="51" spans="1:5" ht="15.75">
      <c r="A51" s="30"/>
      <c r="B51" s="46"/>
      <c r="C51" s="2" t="s">
        <v>222</v>
      </c>
      <c r="D51" s="47">
        <v>37611.44</v>
      </c>
      <c r="E51" s="47">
        <v>0.21</v>
      </c>
    </row>
    <row r="52" spans="1:5" ht="15.75">
      <c r="A52" s="30"/>
      <c r="B52" s="46"/>
      <c r="C52" s="46" t="s">
        <v>221</v>
      </c>
      <c r="D52" s="47">
        <v>29435.04</v>
      </c>
      <c r="E52" s="47">
        <v>0.16</v>
      </c>
    </row>
    <row r="53" spans="1:5" ht="15.75">
      <c r="A53" s="30"/>
      <c r="B53" s="46"/>
      <c r="C53" s="56" t="s">
        <v>223</v>
      </c>
      <c r="D53" s="47">
        <v>81764</v>
      </c>
      <c r="E53" s="47">
        <v>0.45</v>
      </c>
    </row>
    <row r="54" spans="1:5" ht="15.75">
      <c r="A54" s="30"/>
      <c r="B54" s="46"/>
      <c r="C54" s="56" t="s">
        <v>195</v>
      </c>
      <c r="D54" s="47">
        <v>22893.93</v>
      </c>
      <c r="E54" s="47">
        <v>0.13</v>
      </c>
    </row>
    <row r="55" spans="1:5" ht="15.75">
      <c r="A55" s="30"/>
      <c r="B55" s="46"/>
      <c r="C55" s="46" t="s">
        <v>196</v>
      </c>
      <c r="D55" s="47">
        <v>142269.36</v>
      </c>
      <c r="E55" s="47">
        <v>0.79</v>
      </c>
    </row>
    <row r="56" spans="1:5" ht="89.25">
      <c r="A56" s="30">
        <v>15</v>
      </c>
      <c r="B56" s="49" t="s">
        <v>74</v>
      </c>
      <c r="C56" s="50" t="s">
        <v>85</v>
      </c>
      <c r="D56" s="51">
        <v>37774.97</v>
      </c>
      <c r="E56" s="52">
        <v>0.21</v>
      </c>
    </row>
    <row r="57" spans="1:5" ht="15.75">
      <c r="A57" s="30">
        <v>16</v>
      </c>
      <c r="B57" s="43" t="s">
        <v>77</v>
      </c>
      <c r="C57" s="44"/>
      <c r="D57" s="45">
        <v>415524.66</v>
      </c>
      <c r="E57" s="45">
        <v>2.31</v>
      </c>
    </row>
    <row r="58" spans="1:9" ht="15.75">
      <c r="A58" s="30">
        <v>17</v>
      </c>
      <c r="B58" s="43" t="s">
        <v>78</v>
      </c>
      <c r="C58" s="44"/>
      <c r="D58" s="45">
        <v>5029347.11</v>
      </c>
      <c r="E58" s="45">
        <v>25.82</v>
      </c>
      <c r="I58" s="22"/>
    </row>
    <row r="59" spans="1:13" ht="18" customHeight="1">
      <c r="A59" s="30">
        <v>18</v>
      </c>
      <c r="B59" s="29" t="s">
        <v>120</v>
      </c>
      <c r="C59" s="14" t="s">
        <v>123</v>
      </c>
      <c r="D59" s="15">
        <v>95500.35</v>
      </c>
      <c r="E59" s="15">
        <v>1.46</v>
      </c>
      <c r="F59" s="13"/>
      <c r="G59" s="13"/>
      <c r="H59" s="13"/>
      <c r="J59" s="13"/>
      <c r="M59" s="16"/>
    </row>
    <row r="61" spans="2:3" ht="15.75">
      <c r="B61" s="54" t="s">
        <v>79</v>
      </c>
      <c r="C61" s="53" t="s">
        <v>80</v>
      </c>
    </row>
    <row r="62" spans="2:3" ht="15.75">
      <c r="B62" s="54"/>
      <c r="C62" s="54"/>
    </row>
    <row r="63" spans="2:3" ht="15.75">
      <c r="B63" s="54" t="s">
        <v>81</v>
      </c>
      <c r="C63" s="53" t="s">
        <v>82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FF"/>
  </sheetPr>
  <dimension ref="A1:M65"/>
  <sheetViews>
    <sheetView view="pageBreakPreview" zoomScale="60" zoomScaleNormal="75" zoomScalePageLayoutView="0" workbookViewId="0" topLeftCell="A1">
      <pane xSplit="3" ySplit="7" topLeftCell="D1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0" sqref="F20:H33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165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102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5676.7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5676.7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506815.78</v>
      </c>
      <c r="E10" s="12">
        <v>7.44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57902.34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174388.22</v>
      </c>
      <c r="E12" s="15">
        <v>2.56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62670.77</v>
      </c>
      <c r="E13" s="19">
        <v>0.92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43597.06</v>
      </c>
      <c r="E14" s="19">
        <v>0.64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5449.63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35422.61</v>
      </c>
      <c r="E16" s="19">
        <v>0.52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1362.41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25204.55</v>
      </c>
      <c r="E18" s="19">
        <v>0.37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1362.41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252045.48</v>
      </c>
      <c r="E20" s="15">
        <v>3.71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107630.23</v>
      </c>
      <c r="E21" s="24">
        <v>3.16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46321.87</v>
      </c>
      <c r="E22" s="19">
        <v>1.36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21457.93</v>
      </c>
      <c r="E23" s="19">
        <v>0.63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25885.75</v>
      </c>
      <c r="E24" s="19">
        <v>0.76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13964.68</v>
      </c>
      <c r="E25" s="19">
        <v>0.41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v>144415.25</v>
      </c>
      <c r="E26" s="24">
        <v>4.26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57902.34</v>
      </c>
      <c r="E27" s="19">
        <v>1.7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28951.17</v>
      </c>
      <c r="E28" s="19">
        <v>0.85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10218.06</v>
      </c>
      <c r="E29" s="19">
        <v>0.3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6812.04</v>
      </c>
      <c r="E30" s="19">
        <v>0.2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7152.64</v>
      </c>
      <c r="E31" s="19">
        <v>0.21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33379</v>
      </c>
      <c r="E32" s="19">
        <v>0.98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8174.45</v>
      </c>
      <c r="E33" s="75">
        <v>0.12</v>
      </c>
      <c r="F33" s="13"/>
      <c r="G33" s="13"/>
      <c r="H33" s="2"/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3417.6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77657.26</v>
      </c>
      <c r="E35" s="15">
        <v>1.14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57902.34</v>
      </c>
      <c r="E36" s="34">
        <v>0.85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19754.92</v>
      </c>
      <c r="E37" s="34">
        <v>0.29</v>
      </c>
      <c r="I37" s="35"/>
    </row>
    <row r="38" spans="1:10" s="16" customFormat="1" ht="15.75">
      <c r="A38" s="30">
        <v>8</v>
      </c>
      <c r="B38" s="29" t="s">
        <v>71</v>
      </c>
      <c r="C38" s="39"/>
      <c r="D38" s="55">
        <v>189849.6</v>
      </c>
      <c r="E38" s="12">
        <v>2.79</v>
      </c>
      <c r="J38" s="40"/>
    </row>
    <row r="39" spans="1:10" s="16" customFormat="1" ht="15.75">
      <c r="A39" s="30">
        <v>9</v>
      </c>
      <c r="B39" s="29" t="s">
        <v>72</v>
      </c>
      <c r="C39" s="39"/>
      <c r="D39" s="12">
        <v>29400</v>
      </c>
      <c r="E39" s="12">
        <v>0.43</v>
      </c>
      <c r="J39" s="40"/>
    </row>
    <row r="40" spans="1:10" s="16" customFormat="1" ht="15.75">
      <c r="A40" s="30">
        <v>10</v>
      </c>
      <c r="B40" s="29" t="s">
        <v>94</v>
      </c>
      <c r="C40" s="39"/>
      <c r="D40" s="12">
        <v>3877.95</v>
      </c>
      <c r="E40" s="12">
        <v>0.06</v>
      </c>
      <c r="J40" s="40"/>
    </row>
    <row r="41" spans="1:10" s="16" customFormat="1" ht="15.75">
      <c r="A41" s="30">
        <v>11</v>
      </c>
      <c r="B41" s="29" t="s">
        <v>87</v>
      </c>
      <c r="C41" s="39"/>
      <c r="D41" s="12">
        <v>24000</v>
      </c>
      <c r="E41" s="12">
        <v>0.35</v>
      </c>
      <c r="J41" s="40"/>
    </row>
    <row r="42" spans="1:10" s="16" customFormat="1" ht="15.75">
      <c r="A42" s="30">
        <v>12</v>
      </c>
      <c r="B42" s="37" t="s">
        <v>166</v>
      </c>
      <c r="C42" s="14" t="s">
        <v>17</v>
      </c>
      <c r="D42" s="12">
        <v>162807.76</v>
      </c>
      <c r="E42" s="12">
        <v>2.39</v>
      </c>
      <c r="J42" s="40"/>
    </row>
    <row r="43" spans="1:10" ht="15.75">
      <c r="A43" s="30">
        <v>13</v>
      </c>
      <c r="B43" s="37" t="s">
        <v>73</v>
      </c>
      <c r="C43" s="31"/>
      <c r="D43" s="15">
        <v>1490336.44</v>
      </c>
      <c r="E43" s="15">
        <v>21.89</v>
      </c>
      <c r="G43" s="13"/>
      <c r="I43" s="13"/>
      <c r="J43" s="13"/>
    </row>
    <row r="44" spans="1:10" ht="93.75" customHeight="1">
      <c r="A44" s="30">
        <v>14</v>
      </c>
      <c r="B44" s="41" t="s">
        <v>74</v>
      </c>
      <c r="C44" s="42" t="s">
        <v>84</v>
      </c>
      <c r="D44" s="15">
        <v>223434.91</v>
      </c>
      <c r="E44" s="15">
        <v>3.28</v>
      </c>
      <c r="F44" s="13"/>
      <c r="G44" s="13"/>
      <c r="J44" s="13"/>
    </row>
    <row r="45" spans="1:10" ht="15.75">
      <c r="A45" s="30">
        <v>15</v>
      </c>
      <c r="B45" s="43" t="s">
        <v>75</v>
      </c>
      <c r="C45" s="44"/>
      <c r="D45" s="45">
        <v>1713771.35</v>
      </c>
      <c r="E45" s="45">
        <v>25.17</v>
      </c>
      <c r="G45" s="13"/>
      <c r="I45" s="13"/>
      <c r="J45" s="13"/>
    </row>
    <row r="46" spans="1:5" ht="15.75">
      <c r="A46" s="30">
        <v>16</v>
      </c>
      <c r="B46" s="37" t="s">
        <v>76</v>
      </c>
      <c r="C46" s="31"/>
      <c r="D46" s="15">
        <v>445053.27</v>
      </c>
      <c r="E46" s="15">
        <v>7.13</v>
      </c>
    </row>
    <row r="47" spans="1:5" ht="15.75">
      <c r="A47" s="17"/>
      <c r="B47" s="46"/>
      <c r="C47" s="46" t="s">
        <v>191</v>
      </c>
      <c r="D47" s="47">
        <v>347981.71</v>
      </c>
      <c r="E47" s="120">
        <v>5.573</v>
      </c>
    </row>
    <row r="48" spans="1:5" ht="15.75">
      <c r="A48" s="17"/>
      <c r="B48" s="46"/>
      <c r="C48" s="46" t="s">
        <v>212</v>
      </c>
      <c r="D48" s="47">
        <v>28383.5</v>
      </c>
      <c r="E48" s="120">
        <v>0.455</v>
      </c>
    </row>
    <row r="49" spans="1:5" ht="15.75">
      <c r="A49" s="17"/>
      <c r="B49" s="46"/>
      <c r="C49" s="46" t="s">
        <v>241</v>
      </c>
      <c r="D49" s="48">
        <v>28951.17</v>
      </c>
      <c r="E49" s="120">
        <v>0.464</v>
      </c>
    </row>
    <row r="50" spans="1:5" ht="15.75">
      <c r="A50" s="17"/>
      <c r="B50" s="46"/>
      <c r="C50" s="46" t="s">
        <v>242</v>
      </c>
      <c r="D50" s="48">
        <v>18165.44</v>
      </c>
      <c r="E50" s="120">
        <v>0.291</v>
      </c>
    </row>
    <row r="51" spans="1:5" ht="15.75">
      <c r="A51" s="17"/>
      <c r="B51" s="46"/>
      <c r="C51" s="46" t="s">
        <v>195</v>
      </c>
      <c r="D51" s="48">
        <v>21571.45</v>
      </c>
      <c r="E51" s="120">
        <v>0.345</v>
      </c>
    </row>
    <row r="52" spans="1:5" ht="89.25">
      <c r="A52" s="3">
        <v>17</v>
      </c>
      <c r="B52" s="49" t="s">
        <v>74</v>
      </c>
      <c r="C52" s="50" t="s">
        <v>85</v>
      </c>
      <c r="D52" s="51">
        <v>44505.33</v>
      </c>
      <c r="E52" s="121">
        <v>0.713</v>
      </c>
    </row>
    <row r="53" spans="1:5" ht="15.75">
      <c r="A53" s="3">
        <v>18</v>
      </c>
      <c r="B53" s="43" t="s">
        <v>77</v>
      </c>
      <c r="C53" s="44"/>
      <c r="D53" s="45">
        <v>489558.6</v>
      </c>
      <c r="E53" s="45">
        <v>7.84</v>
      </c>
    </row>
    <row r="54" spans="1:9" ht="15.75">
      <c r="A54" s="3">
        <v>19</v>
      </c>
      <c r="B54" s="43" t="s">
        <v>78</v>
      </c>
      <c r="C54" s="44"/>
      <c r="D54" s="45">
        <v>2203329.95</v>
      </c>
      <c r="E54" s="45">
        <v>33.01</v>
      </c>
      <c r="I54" s="22"/>
    </row>
    <row r="55" spans="1:5" ht="15.75">
      <c r="A55" s="3">
        <v>20</v>
      </c>
      <c r="B55" s="56" t="s">
        <v>120</v>
      </c>
      <c r="C55" s="56" t="s">
        <v>123</v>
      </c>
      <c r="D55" s="57">
        <v>35876.74</v>
      </c>
      <c r="E55" s="57">
        <v>1.58</v>
      </c>
    </row>
    <row r="56" spans="1:13" ht="18" customHeight="1" hidden="1">
      <c r="A56" s="3">
        <v>20</v>
      </c>
      <c r="B56" s="29" t="s">
        <v>64</v>
      </c>
      <c r="C56" s="14" t="s">
        <v>54</v>
      </c>
      <c r="D56" s="15">
        <v>53133.91</v>
      </c>
      <c r="E56" s="15">
        <v>0.78</v>
      </c>
      <c r="F56" s="13"/>
      <c r="G56" s="13"/>
      <c r="H56" s="13"/>
      <c r="J56" s="13"/>
      <c r="M56" s="16"/>
    </row>
    <row r="57" spans="1:10" ht="15.75" hidden="1">
      <c r="A57" s="3">
        <v>21</v>
      </c>
      <c r="B57" s="37" t="s">
        <v>70</v>
      </c>
      <c r="C57" s="38" t="s">
        <v>17</v>
      </c>
      <c r="D57" s="15">
        <v>130109.96</v>
      </c>
      <c r="E57" s="15">
        <v>1.91</v>
      </c>
      <c r="J57" s="13"/>
    </row>
    <row r="63" spans="2:3" ht="15.75">
      <c r="B63" s="54" t="s">
        <v>79</v>
      </c>
      <c r="C63" s="53" t="s">
        <v>80</v>
      </c>
    </row>
    <row r="64" spans="2:3" ht="15.75">
      <c r="B64" s="54"/>
      <c r="C64" s="54"/>
    </row>
    <row r="65" spans="2:3" ht="15.75">
      <c r="B65" s="54" t="s">
        <v>81</v>
      </c>
      <c r="C65" s="53" t="s">
        <v>82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FF"/>
  </sheetPr>
  <dimension ref="A1:M64"/>
  <sheetViews>
    <sheetView view="pageBreakPreview" zoomScale="60" zoomScaleNormal="75" zoomScalePageLayoutView="0" workbookViewId="0" topLeftCell="A1">
      <pane xSplit="3" ySplit="7" topLeftCell="D2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0" sqref="F20:J58"/>
    </sheetView>
  </sheetViews>
  <sheetFormatPr defaultColWidth="10.25390625" defaultRowHeight="12.75"/>
  <cols>
    <col min="1" max="1" width="6.875" style="1" customWidth="1"/>
    <col min="2" max="2" width="91.2539062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0.617187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24" t="s">
        <v>143</v>
      </c>
      <c r="E1" s="124"/>
      <c r="F1" s="125"/>
    </row>
    <row r="2" spans="2:5" ht="42.75" customHeight="1">
      <c r="B2" s="126" t="s">
        <v>155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103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13010.9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13010.9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1155367.92</v>
      </c>
      <c r="E10" s="12">
        <v>7.4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132711.18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384081.77</v>
      </c>
      <c r="E12" s="15">
        <v>2.46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137395.1</v>
      </c>
      <c r="E13" s="19">
        <v>0.88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96801.1</v>
      </c>
      <c r="E14" s="19">
        <v>0.62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10929.16</v>
      </c>
      <c r="E15" s="19">
        <v>0.07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78065.4</v>
      </c>
      <c r="E16" s="19">
        <v>0.5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3122.62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54645.78</v>
      </c>
      <c r="E18" s="19">
        <v>0.35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3122.62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477760.24</v>
      </c>
      <c r="E20" s="15">
        <v>3.06</v>
      </c>
      <c r="F20" s="13"/>
      <c r="G20" s="13"/>
      <c r="I20" s="22"/>
      <c r="J20" s="13"/>
      <c r="M20" s="16"/>
    </row>
    <row r="21" spans="1:10" s="16" customFormat="1" ht="15.75">
      <c r="A21" s="17"/>
      <c r="B21" s="23" t="s">
        <v>33</v>
      </c>
      <c r="C21" s="6"/>
      <c r="D21" s="24">
        <v>185795.65</v>
      </c>
      <c r="E21" s="24">
        <v>2.38</v>
      </c>
      <c r="F21" s="13"/>
      <c r="G21" s="13"/>
      <c r="H21" s="2"/>
      <c r="I21" s="22"/>
      <c r="J21" s="13"/>
    </row>
    <row r="22" spans="1:10" s="16" customFormat="1" ht="30.75" customHeight="1">
      <c r="A22" s="21" t="s">
        <v>34</v>
      </c>
      <c r="B22" s="27" t="s">
        <v>35</v>
      </c>
      <c r="C22" s="6" t="s">
        <v>36</v>
      </c>
      <c r="D22" s="19">
        <v>83529.98</v>
      </c>
      <c r="E22" s="19">
        <v>1.07</v>
      </c>
      <c r="F22" s="13"/>
      <c r="G22" s="13"/>
      <c r="H22" s="2"/>
      <c r="I22" s="22"/>
      <c r="J22" s="13"/>
    </row>
    <row r="23" spans="1:10" s="16" customFormat="1" ht="20.25" customHeight="1">
      <c r="A23" s="17" t="s">
        <v>37</v>
      </c>
      <c r="B23" s="27" t="s">
        <v>38</v>
      </c>
      <c r="C23" s="6" t="s">
        <v>39</v>
      </c>
      <c r="D23" s="19">
        <v>40594.01</v>
      </c>
      <c r="E23" s="19">
        <v>0.52</v>
      </c>
      <c r="F23" s="13"/>
      <c r="G23" s="13"/>
      <c r="H23" s="2"/>
      <c r="I23" s="22"/>
      <c r="J23" s="13"/>
    </row>
    <row r="24" spans="1:10" s="16" customFormat="1" ht="15.75">
      <c r="A24" s="17" t="s">
        <v>40</v>
      </c>
      <c r="B24" s="27" t="s">
        <v>41</v>
      </c>
      <c r="C24" s="6" t="s">
        <v>42</v>
      </c>
      <c r="D24" s="19">
        <v>37471.39</v>
      </c>
      <c r="E24" s="19">
        <v>0.48</v>
      </c>
      <c r="F24" s="13"/>
      <c r="G24" s="13"/>
      <c r="H24" s="2"/>
      <c r="I24" s="22"/>
      <c r="J24" s="13"/>
    </row>
    <row r="25" spans="1:10" s="16" customFormat="1" ht="15.75">
      <c r="A25" s="17" t="s">
        <v>43</v>
      </c>
      <c r="B25" s="27" t="s">
        <v>44</v>
      </c>
      <c r="C25" s="6" t="s">
        <v>20</v>
      </c>
      <c r="D25" s="19">
        <v>24200.27</v>
      </c>
      <c r="E25" s="19">
        <v>0.31</v>
      </c>
      <c r="F25" s="13"/>
      <c r="G25" s="13"/>
      <c r="H25" s="2"/>
      <c r="I25" s="22"/>
      <c r="J25" s="13"/>
    </row>
    <row r="26" spans="1:10" s="16" customFormat="1" ht="15.75">
      <c r="A26" s="17"/>
      <c r="B26" s="23" t="s">
        <v>45</v>
      </c>
      <c r="C26" s="6"/>
      <c r="D26" s="24">
        <v>291964.59</v>
      </c>
      <c r="E26" s="24">
        <v>3.74</v>
      </c>
      <c r="F26" s="13"/>
      <c r="G26" s="13"/>
      <c r="H26" s="2"/>
      <c r="I26" s="22"/>
      <c r="J26" s="13"/>
    </row>
    <row r="27" spans="1:10" s="16" customFormat="1" ht="16.5" customHeight="1">
      <c r="A27" s="17" t="s">
        <v>46</v>
      </c>
      <c r="B27" s="18" t="s">
        <v>47</v>
      </c>
      <c r="C27" s="6" t="s">
        <v>48</v>
      </c>
      <c r="D27" s="19">
        <v>117098.1</v>
      </c>
      <c r="E27" s="19">
        <v>1.5</v>
      </c>
      <c r="F27" s="13"/>
      <c r="G27" s="13"/>
      <c r="H27" s="2"/>
      <c r="I27" s="22"/>
      <c r="J27" s="13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58549.05</v>
      </c>
      <c r="E28" s="19">
        <v>0.75</v>
      </c>
      <c r="F28" s="13"/>
      <c r="G28" s="13"/>
      <c r="H28" s="2"/>
      <c r="I28" s="22"/>
      <c r="J28" s="13"/>
      <c r="L28" s="2"/>
      <c r="M28" s="2"/>
    </row>
    <row r="29" spans="1:10" s="16" customFormat="1" ht="33.75" customHeight="1">
      <c r="A29" s="21" t="s">
        <v>52</v>
      </c>
      <c r="B29" s="18" t="s">
        <v>53</v>
      </c>
      <c r="C29" s="6" t="s">
        <v>54</v>
      </c>
      <c r="D29" s="19">
        <v>20297</v>
      </c>
      <c r="E29" s="19">
        <v>0.26</v>
      </c>
      <c r="F29" s="13"/>
      <c r="G29" s="13"/>
      <c r="H29" s="2"/>
      <c r="I29" s="22"/>
      <c r="J29" s="13"/>
    </row>
    <row r="30" spans="1:10" s="16" customFormat="1" ht="19.5" customHeight="1">
      <c r="A30" s="17" t="s">
        <v>55</v>
      </c>
      <c r="B30" s="18" t="s">
        <v>56</v>
      </c>
      <c r="C30" s="6" t="s">
        <v>57</v>
      </c>
      <c r="D30" s="19">
        <v>14051.77</v>
      </c>
      <c r="E30" s="19">
        <v>0.18</v>
      </c>
      <c r="F30" s="13"/>
      <c r="G30" s="13"/>
      <c r="H30" s="2"/>
      <c r="I30" s="22"/>
      <c r="J30" s="13"/>
    </row>
    <row r="31" spans="1:10" s="16" customFormat="1" ht="18.75" customHeight="1">
      <c r="A31" s="17" t="s">
        <v>58</v>
      </c>
      <c r="B31" s="18" t="s">
        <v>59</v>
      </c>
      <c r="C31" s="6" t="s">
        <v>60</v>
      </c>
      <c r="D31" s="19">
        <v>14832.43</v>
      </c>
      <c r="E31" s="19">
        <v>0.19</v>
      </c>
      <c r="F31" s="13"/>
      <c r="G31" s="13"/>
      <c r="H31" s="2"/>
      <c r="I31" s="22"/>
      <c r="J31" s="13"/>
    </row>
    <row r="32" spans="1:10" s="16" customFormat="1" ht="15.75">
      <c r="A32" s="17" t="s">
        <v>61</v>
      </c>
      <c r="B32" s="18" t="s">
        <v>62</v>
      </c>
      <c r="C32" s="6" t="s">
        <v>63</v>
      </c>
      <c r="D32" s="19">
        <v>67136.24</v>
      </c>
      <c r="E32" s="19">
        <v>0.86</v>
      </c>
      <c r="F32" s="13"/>
      <c r="G32" s="13"/>
      <c r="H32" s="2"/>
      <c r="I32" s="22"/>
      <c r="J32" s="13"/>
    </row>
    <row r="33" spans="1:10" s="16" customFormat="1" ht="15.75">
      <c r="A33" s="17">
        <v>5</v>
      </c>
      <c r="B33" s="74" t="s">
        <v>141</v>
      </c>
      <c r="C33" s="14" t="s">
        <v>17</v>
      </c>
      <c r="D33" s="75">
        <v>18735.7</v>
      </c>
      <c r="E33" s="75">
        <v>0.12</v>
      </c>
      <c r="F33" s="13"/>
      <c r="G33" s="13"/>
      <c r="H33" s="2"/>
      <c r="I33" s="22"/>
      <c r="J33" s="13"/>
    </row>
    <row r="34" spans="1:13" ht="47.25">
      <c r="A34" s="17">
        <v>6</v>
      </c>
      <c r="B34" s="29" t="s">
        <v>124</v>
      </c>
      <c r="C34" s="14" t="s">
        <v>125</v>
      </c>
      <c r="D34" s="15">
        <v>7087.92</v>
      </c>
      <c r="E34" s="15">
        <v>0.05</v>
      </c>
      <c r="F34" s="13"/>
      <c r="G34" s="13"/>
      <c r="I34" s="22"/>
      <c r="J34" s="13"/>
      <c r="M34" s="16"/>
    </row>
    <row r="35" spans="1:10" ht="15.75">
      <c r="A35" s="17">
        <v>7</v>
      </c>
      <c r="B35" s="29" t="s">
        <v>65</v>
      </c>
      <c r="C35" s="31"/>
      <c r="D35" s="15">
        <v>182673.04</v>
      </c>
      <c r="E35" s="15">
        <v>1.17</v>
      </c>
      <c r="F35" s="13"/>
      <c r="G35" s="13"/>
      <c r="I35" s="22"/>
      <c r="J35" s="13"/>
    </row>
    <row r="36" spans="1:10" ht="30" customHeight="1">
      <c r="A36" s="17" t="s">
        <v>66</v>
      </c>
      <c r="B36" s="32" t="s">
        <v>67</v>
      </c>
      <c r="C36" s="33" t="s">
        <v>17</v>
      </c>
      <c r="D36" s="34">
        <v>135833.8</v>
      </c>
      <c r="E36" s="34">
        <v>0.87</v>
      </c>
      <c r="F36" s="13"/>
      <c r="G36" s="13"/>
      <c r="I36" s="22"/>
      <c r="J36" s="13"/>
    </row>
    <row r="37" spans="1:10" ht="18.75" customHeight="1">
      <c r="A37" s="17" t="s">
        <v>68</v>
      </c>
      <c r="B37" s="36" t="s">
        <v>69</v>
      </c>
      <c r="C37" s="33" t="s">
        <v>60</v>
      </c>
      <c r="D37" s="34">
        <v>46839.24</v>
      </c>
      <c r="E37" s="34">
        <v>0.3</v>
      </c>
      <c r="F37" s="13"/>
      <c r="G37" s="13"/>
      <c r="I37" s="22"/>
      <c r="J37" s="13"/>
    </row>
    <row r="38" spans="1:10" s="16" customFormat="1" ht="15.75">
      <c r="A38" s="30">
        <v>8</v>
      </c>
      <c r="B38" s="29" t="s">
        <v>71</v>
      </c>
      <c r="C38" s="39"/>
      <c r="D38" s="55">
        <v>379699.2</v>
      </c>
      <c r="E38" s="12">
        <v>2.43</v>
      </c>
      <c r="F38" s="13"/>
      <c r="G38" s="13"/>
      <c r="H38" s="2"/>
      <c r="I38" s="22"/>
      <c r="J38" s="13"/>
    </row>
    <row r="39" spans="1:10" s="16" customFormat="1" ht="14.25" customHeight="1">
      <c r="A39" s="30">
        <v>9</v>
      </c>
      <c r="B39" s="37" t="s">
        <v>166</v>
      </c>
      <c r="C39" s="14" t="s">
        <v>17</v>
      </c>
      <c r="D39" s="12">
        <v>365346.07</v>
      </c>
      <c r="E39" s="12">
        <v>2.34</v>
      </c>
      <c r="F39" s="13"/>
      <c r="G39" s="13"/>
      <c r="H39" s="2"/>
      <c r="I39" s="22"/>
      <c r="J39" s="13"/>
    </row>
    <row r="40" spans="1:10" s="116" customFormat="1" ht="14.25" customHeight="1" hidden="1">
      <c r="A40" s="113">
        <v>10</v>
      </c>
      <c r="B40" s="114" t="s">
        <v>144</v>
      </c>
      <c r="C40" s="115"/>
      <c r="D40" s="106">
        <v>0</v>
      </c>
      <c r="E40" s="106"/>
      <c r="F40" s="13"/>
      <c r="G40" s="13"/>
      <c r="H40" s="2"/>
      <c r="I40" s="22"/>
      <c r="J40" s="13"/>
    </row>
    <row r="41" spans="1:10" s="16" customFormat="1" ht="14.25" customHeight="1" hidden="1">
      <c r="A41" s="30">
        <v>11</v>
      </c>
      <c r="B41" s="76" t="s">
        <v>147</v>
      </c>
      <c r="C41" s="77" t="s">
        <v>146</v>
      </c>
      <c r="D41" s="12">
        <v>0</v>
      </c>
      <c r="E41" s="12"/>
      <c r="F41" s="13"/>
      <c r="G41" s="13"/>
      <c r="H41" s="2"/>
      <c r="I41" s="22"/>
      <c r="J41" s="13"/>
    </row>
    <row r="42" spans="1:10" s="16" customFormat="1" ht="14.25" customHeight="1" hidden="1">
      <c r="A42" s="30">
        <v>12</v>
      </c>
      <c r="B42" s="76" t="s">
        <v>148</v>
      </c>
      <c r="C42" s="77" t="s">
        <v>149</v>
      </c>
      <c r="D42" s="12">
        <v>0</v>
      </c>
      <c r="E42" s="12"/>
      <c r="F42" s="13"/>
      <c r="G42" s="13"/>
      <c r="H42" s="2"/>
      <c r="I42" s="22"/>
      <c r="J42" s="13"/>
    </row>
    <row r="43" spans="1:10" ht="15.75">
      <c r="A43" s="30">
        <v>10</v>
      </c>
      <c r="B43" s="37" t="s">
        <v>73</v>
      </c>
      <c r="C43" s="31"/>
      <c r="D43" s="15">
        <v>3103463.04</v>
      </c>
      <c r="E43" s="15">
        <v>19.88</v>
      </c>
      <c r="F43" s="13"/>
      <c r="G43" s="13"/>
      <c r="I43" s="22"/>
      <c r="J43" s="13"/>
    </row>
    <row r="44" spans="1:10" ht="93.75" customHeight="1">
      <c r="A44" s="30">
        <v>11</v>
      </c>
      <c r="B44" s="41" t="s">
        <v>167</v>
      </c>
      <c r="C44" s="42" t="s">
        <v>84</v>
      </c>
      <c r="D44" s="15">
        <v>465269.78</v>
      </c>
      <c r="E44" s="15">
        <v>2.98</v>
      </c>
      <c r="F44" s="13"/>
      <c r="G44" s="13"/>
      <c r="I44" s="22"/>
      <c r="J44" s="13"/>
    </row>
    <row r="45" spans="1:10" ht="15.75">
      <c r="A45" s="30">
        <v>12</v>
      </c>
      <c r="B45" s="43" t="s">
        <v>75</v>
      </c>
      <c r="C45" s="44"/>
      <c r="D45" s="45">
        <v>3568732.82</v>
      </c>
      <c r="E45" s="45">
        <v>22.86</v>
      </c>
      <c r="F45" s="13"/>
      <c r="G45" s="13"/>
      <c r="I45" s="22"/>
      <c r="J45" s="13"/>
    </row>
    <row r="46" spans="1:10" ht="15.75">
      <c r="A46" s="30">
        <v>13</v>
      </c>
      <c r="B46" s="37" t="s">
        <v>76</v>
      </c>
      <c r="C46" s="31"/>
      <c r="D46" s="15">
        <v>356498.66</v>
      </c>
      <c r="E46" s="15">
        <v>2.49</v>
      </c>
      <c r="F46" s="13"/>
      <c r="G46" s="13"/>
      <c r="I46" s="22"/>
      <c r="J46" s="13"/>
    </row>
    <row r="47" spans="1:10" ht="15.75">
      <c r="A47" s="17"/>
      <c r="B47" s="46"/>
      <c r="C47" s="46" t="s">
        <v>212</v>
      </c>
      <c r="D47" s="47">
        <v>140517.72</v>
      </c>
      <c r="E47" s="47">
        <v>0.98</v>
      </c>
      <c r="F47" s="13"/>
      <c r="G47" s="13"/>
      <c r="I47" s="22"/>
      <c r="J47" s="13"/>
    </row>
    <row r="48" spans="1:10" ht="15.75">
      <c r="A48" s="17"/>
      <c r="B48" s="46"/>
      <c r="C48" s="46" t="s">
        <v>226</v>
      </c>
      <c r="D48" s="47">
        <v>9107.63</v>
      </c>
      <c r="E48" s="47">
        <v>0.06</v>
      </c>
      <c r="F48" s="13"/>
      <c r="G48" s="13"/>
      <c r="I48" s="22"/>
      <c r="J48" s="13"/>
    </row>
    <row r="49" spans="1:10" ht="15.75">
      <c r="A49" s="17"/>
      <c r="B49" s="46"/>
      <c r="C49" s="46" t="s">
        <v>195</v>
      </c>
      <c r="D49" s="47">
        <v>20817.44</v>
      </c>
      <c r="E49" s="47">
        <v>0.15</v>
      </c>
      <c r="F49" s="13"/>
      <c r="G49" s="13"/>
      <c r="I49" s="22"/>
      <c r="J49" s="13"/>
    </row>
    <row r="50" spans="1:10" ht="15.75">
      <c r="A50" s="17"/>
      <c r="B50" s="46"/>
      <c r="C50" s="46" t="s">
        <v>240</v>
      </c>
      <c r="D50" s="47">
        <v>141818.81</v>
      </c>
      <c r="E50" s="47">
        <v>0.99</v>
      </c>
      <c r="F50" s="13"/>
      <c r="G50" s="13"/>
      <c r="I50" s="22"/>
      <c r="J50" s="13"/>
    </row>
    <row r="51" spans="1:10" ht="15.75">
      <c r="A51" s="17"/>
      <c r="B51" s="46"/>
      <c r="C51" s="46" t="s">
        <v>239</v>
      </c>
      <c r="D51" s="47">
        <v>44237.06</v>
      </c>
      <c r="E51" s="47">
        <v>0.31</v>
      </c>
      <c r="F51" s="13"/>
      <c r="G51" s="13"/>
      <c r="I51" s="22"/>
      <c r="J51" s="13"/>
    </row>
    <row r="52" spans="1:10" ht="89.25">
      <c r="A52" s="3">
        <v>14</v>
      </c>
      <c r="B52" s="49" t="s">
        <v>74</v>
      </c>
      <c r="C52" s="50" t="s">
        <v>85</v>
      </c>
      <c r="D52" s="51">
        <v>35649.87</v>
      </c>
      <c r="E52" s="52">
        <v>0.25</v>
      </c>
      <c r="F52" s="13"/>
      <c r="G52" s="13"/>
      <c r="I52" s="22"/>
      <c r="J52" s="13"/>
    </row>
    <row r="53" spans="1:10" ht="15.75">
      <c r="A53" s="3">
        <v>15</v>
      </c>
      <c r="B53" s="43" t="s">
        <v>77</v>
      </c>
      <c r="C53" s="44"/>
      <c r="D53" s="45">
        <v>392148.53</v>
      </c>
      <c r="E53" s="45">
        <v>2.74</v>
      </c>
      <c r="F53" s="13"/>
      <c r="G53" s="13"/>
      <c r="I53" s="22"/>
      <c r="J53" s="13"/>
    </row>
    <row r="54" spans="1:10" ht="15.75">
      <c r="A54" s="3">
        <v>16</v>
      </c>
      <c r="B54" s="43" t="s">
        <v>78</v>
      </c>
      <c r="C54" s="44"/>
      <c r="D54" s="45">
        <v>3960881.35</v>
      </c>
      <c r="E54" s="45">
        <v>25.6</v>
      </c>
      <c r="F54" s="13"/>
      <c r="G54" s="13"/>
      <c r="I54" s="22"/>
      <c r="J54" s="13"/>
    </row>
    <row r="55" spans="1:10" ht="15.75">
      <c r="A55" s="3">
        <v>17</v>
      </c>
      <c r="B55" s="56" t="s">
        <v>120</v>
      </c>
      <c r="C55" s="56" t="s">
        <v>123</v>
      </c>
      <c r="D55" s="57">
        <v>71820.17</v>
      </c>
      <c r="E55" s="57">
        <v>1.38</v>
      </c>
      <c r="F55" s="13"/>
      <c r="G55" s="13"/>
      <c r="I55" s="22"/>
      <c r="J55" s="13"/>
    </row>
    <row r="56" spans="1:13" ht="18" customHeight="1" hidden="1">
      <c r="A56" s="3">
        <v>21</v>
      </c>
      <c r="B56" s="29" t="s">
        <v>64</v>
      </c>
      <c r="C56" s="14" t="s">
        <v>54</v>
      </c>
      <c r="D56" s="15">
        <v>121782.02</v>
      </c>
      <c r="E56" s="15">
        <v>0.78</v>
      </c>
      <c r="F56" s="13"/>
      <c r="G56" s="13"/>
      <c r="I56" s="22"/>
      <c r="J56" s="13"/>
      <c r="M56" s="16"/>
    </row>
    <row r="57" spans="1:10" ht="15.75" hidden="1">
      <c r="A57" s="3">
        <v>22</v>
      </c>
      <c r="B57" s="37" t="s">
        <v>70</v>
      </c>
      <c r="C57" s="38" t="s">
        <v>17</v>
      </c>
      <c r="D57" s="15">
        <v>290403.29</v>
      </c>
      <c r="E57" s="15">
        <v>1.86</v>
      </c>
      <c r="F57" s="13"/>
      <c r="G57" s="13"/>
      <c r="I57" s="22"/>
      <c r="J57" s="13"/>
    </row>
    <row r="58" spans="1:10" ht="15.75">
      <c r="A58" s="3"/>
      <c r="B58" s="56"/>
      <c r="C58" s="56" t="s">
        <v>194</v>
      </c>
      <c r="D58" s="57">
        <v>7806.54</v>
      </c>
      <c r="E58" s="57">
        <v>0.05</v>
      </c>
      <c r="F58" s="13"/>
      <c r="G58" s="13"/>
      <c r="I58" s="22"/>
      <c r="J58" s="13"/>
    </row>
    <row r="62" spans="2:3" ht="15.75">
      <c r="B62" s="54" t="s">
        <v>79</v>
      </c>
      <c r="C62" s="53" t="s">
        <v>80</v>
      </c>
    </row>
    <row r="63" spans="2:3" ht="15.75">
      <c r="B63" s="54"/>
      <c r="C63" s="54"/>
    </row>
    <row r="64" spans="2:3" ht="15.75">
      <c r="B64" s="54" t="s">
        <v>81</v>
      </c>
      <c r="C64" s="53" t="s">
        <v>82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1811023622047245" top="0.35433070866141736" bottom="0.35433070866141736" header="0.31496062992125984" footer="0.31496062992125984"/>
  <pageSetup horizontalDpi="600" verticalDpi="600" orientation="landscape" paperSize="9" scale="61" r:id="rId1"/>
  <rowBreaks count="1" manualBreakCount="1">
    <brk id="2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N61"/>
  <sheetViews>
    <sheetView view="pageBreakPreview" zoomScale="60" zoomScaleNormal="75" zoomScalePageLayoutView="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34" sqref="J34"/>
    </sheetView>
  </sheetViews>
  <sheetFormatPr defaultColWidth="10.25390625" defaultRowHeight="12.75"/>
  <cols>
    <col min="1" max="1" width="6.875" style="1" customWidth="1"/>
    <col min="2" max="2" width="92.2539062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5.625" style="2" customWidth="1"/>
    <col min="10" max="10" width="10.625" style="2" bestFit="1" customWidth="1"/>
    <col min="11" max="11" width="10.25390625" style="2" customWidth="1"/>
    <col min="12" max="12" width="14.75390625" style="2" customWidth="1"/>
    <col min="13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168</v>
      </c>
      <c r="C2" s="126"/>
      <c r="D2" s="126"/>
      <c r="E2" s="126"/>
    </row>
    <row r="3" spans="1:10" ht="19.5" customHeight="1">
      <c r="A3" s="3"/>
      <c r="B3" s="4" t="s">
        <v>0</v>
      </c>
      <c r="C3" s="127" t="s">
        <v>104</v>
      </c>
      <c r="D3" s="128"/>
      <c r="E3" s="128"/>
      <c r="J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10" ht="21" customHeight="1">
      <c r="A5" s="3"/>
      <c r="B5" s="7" t="s">
        <v>3</v>
      </c>
      <c r="C5" s="130" t="s">
        <v>4</v>
      </c>
      <c r="D5" s="131">
        <v>3770.8</v>
      </c>
      <c r="E5" s="132"/>
      <c r="J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3770.8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1" ht="183.75" customHeight="1">
      <c r="A10" s="3">
        <v>1</v>
      </c>
      <c r="B10" s="10" t="s">
        <v>11</v>
      </c>
      <c r="C10" s="11" t="s">
        <v>189</v>
      </c>
      <c r="D10" s="12">
        <v>336657.02</v>
      </c>
      <c r="E10" s="12">
        <v>7.44</v>
      </c>
      <c r="F10" s="13"/>
      <c r="G10" s="13"/>
      <c r="K10" s="13"/>
    </row>
    <row r="11" spans="1:11" ht="33.75" customHeight="1">
      <c r="A11" s="3">
        <v>2</v>
      </c>
      <c r="B11" s="10" t="s">
        <v>12</v>
      </c>
      <c r="C11" s="14" t="s">
        <v>13</v>
      </c>
      <c r="D11" s="12">
        <v>38462.16</v>
      </c>
      <c r="E11" s="12">
        <v>0.85</v>
      </c>
      <c r="F11" s="13"/>
      <c r="G11" s="13"/>
      <c r="K11" s="13"/>
    </row>
    <row r="12" spans="1:14" ht="29.25" customHeight="1">
      <c r="A12" s="3">
        <v>3</v>
      </c>
      <c r="B12" s="10" t="s">
        <v>14</v>
      </c>
      <c r="C12" s="10"/>
      <c r="D12" s="15">
        <v>118553.95</v>
      </c>
      <c r="E12" s="15">
        <v>2.62</v>
      </c>
      <c r="F12" s="13"/>
      <c r="G12" s="13"/>
      <c r="K12" s="13"/>
      <c r="M12" s="16"/>
      <c r="N12" s="16"/>
    </row>
    <row r="13" spans="1:10" s="16" customFormat="1" ht="19.5" customHeight="1">
      <c r="A13" s="17" t="s">
        <v>15</v>
      </c>
      <c r="B13" s="18" t="s">
        <v>16</v>
      </c>
      <c r="C13" s="6" t="s">
        <v>17</v>
      </c>
      <c r="D13" s="19">
        <v>42534.62</v>
      </c>
      <c r="E13" s="19">
        <v>0.94</v>
      </c>
      <c r="I13" s="2"/>
      <c r="J13" s="20"/>
    </row>
    <row r="14" spans="1:10" s="16" customFormat="1" ht="21" customHeight="1">
      <c r="A14" s="17" t="s">
        <v>18</v>
      </c>
      <c r="B14" s="18" t="s">
        <v>19</v>
      </c>
      <c r="C14" s="6" t="s">
        <v>20</v>
      </c>
      <c r="D14" s="19">
        <v>29864.74</v>
      </c>
      <c r="E14" s="19">
        <v>0.66</v>
      </c>
      <c r="I14" s="2"/>
      <c r="J14" s="20"/>
    </row>
    <row r="15" spans="1:10" s="16" customFormat="1" ht="19.5" customHeight="1">
      <c r="A15" s="21" t="s">
        <v>21</v>
      </c>
      <c r="B15" s="18" t="s">
        <v>22</v>
      </c>
      <c r="C15" s="6" t="s">
        <v>17</v>
      </c>
      <c r="D15" s="19">
        <v>3619.97</v>
      </c>
      <c r="E15" s="19">
        <v>0.08</v>
      </c>
      <c r="I15" s="2"/>
      <c r="J15" s="20"/>
    </row>
    <row r="16" spans="1:10" s="16" customFormat="1" ht="18.75" customHeight="1">
      <c r="A16" s="17" t="s">
        <v>23</v>
      </c>
      <c r="B16" s="18" t="s">
        <v>24</v>
      </c>
      <c r="C16" s="6" t="s">
        <v>25</v>
      </c>
      <c r="D16" s="19">
        <v>23982.29</v>
      </c>
      <c r="E16" s="19">
        <v>0.53</v>
      </c>
      <c r="I16" s="2"/>
      <c r="J16" s="20"/>
    </row>
    <row r="17" spans="1:10" s="16" customFormat="1" ht="18.75" customHeight="1">
      <c r="A17" s="17" t="s">
        <v>26</v>
      </c>
      <c r="B17" s="18" t="s">
        <v>27</v>
      </c>
      <c r="C17" s="6" t="s">
        <v>17</v>
      </c>
      <c r="D17" s="19">
        <v>904.99</v>
      </c>
      <c r="E17" s="19">
        <v>0.02</v>
      </c>
      <c r="I17" s="2"/>
      <c r="J17" s="20"/>
    </row>
    <row r="18" spans="1:10" s="16" customFormat="1" ht="48" customHeight="1">
      <c r="A18" s="17" t="s">
        <v>28</v>
      </c>
      <c r="B18" s="18" t="s">
        <v>29</v>
      </c>
      <c r="C18" s="6" t="s">
        <v>96</v>
      </c>
      <c r="D18" s="19">
        <v>17194.85</v>
      </c>
      <c r="E18" s="19">
        <v>0.38</v>
      </c>
      <c r="I18" s="2"/>
      <c r="J18" s="20"/>
    </row>
    <row r="19" spans="1:10" s="16" customFormat="1" ht="25.5" customHeight="1">
      <c r="A19" s="17" t="s">
        <v>30</v>
      </c>
      <c r="B19" s="18" t="s">
        <v>31</v>
      </c>
      <c r="C19" s="6" t="s">
        <v>97</v>
      </c>
      <c r="D19" s="19">
        <v>904.99</v>
      </c>
      <c r="E19" s="19">
        <v>0.02</v>
      </c>
      <c r="I19" s="2"/>
      <c r="J19" s="20"/>
    </row>
    <row r="20" spans="1:14" ht="31.5" customHeight="1">
      <c r="A20" s="3">
        <v>4</v>
      </c>
      <c r="B20" s="10" t="s">
        <v>32</v>
      </c>
      <c r="C20" s="10"/>
      <c r="D20" s="15">
        <v>163351.05</v>
      </c>
      <c r="E20" s="15">
        <v>3.61</v>
      </c>
      <c r="F20" s="13"/>
      <c r="G20" s="13"/>
      <c r="J20" s="22"/>
      <c r="K20" s="13"/>
      <c r="N20" s="16"/>
    </row>
    <row r="21" spans="1:10" s="16" customFormat="1" ht="15.75">
      <c r="A21" s="17"/>
      <c r="B21" s="23" t="s">
        <v>33</v>
      </c>
      <c r="C21" s="6"/>
      <c r="D21" s="24">
        <v>75340.58</v>
      </c>
      <c r="E21" s="24">
        <v>3.33</v>
      </c>
      <c r="F21" s="13"/>
      <c r="G21" s="13"/>
      <c r="H21" s="2"/>
      <c r="I21" s="2"/>
      <c r="J21" s="26"/>
    </row>
    <row r="22" spans="1:10" s="16" customFormat="1" ht="30.75" customHeight="1">
      <c r="A22" s="21" t="s">
        <v>34</v>
      </c>
      <c r="B22" s="27" t="s">
        <v>35</v>
      </c>
      <c r="C22" s="6" t="s">
        <v>36</v>
      </c>
      <c r="D22" s="19">
        <v>31674.72</v>
      </c>
      <c r="E22" s="19">
        <v>1.4</v>
      </c>
      <c r="F22" s="13"/>
      <c r="G22" s="13"/>
      <c r="H22" s="2"/>
      <c r="I22" s="2"/>
      <c r="J22" s="20"/>
    </row>
    <row r="23" spans="1:10" s="16" customFormat="1" ht="20.25" customHeight="1">
      <c r="A23" s="17" t="s">
        <v>37</v>
      </c>
      <c r="B23" s="27" t="s">
        <v>38</v>
      </c>
      <c r="C23" s="6" t="s">
        <v>39</v>
      </c>
      <c r="D23" s="19">
        <v>15158.62</v>
      </c>
      <c r="E23" s="19">
        <v>0.67</v>
      </c>
      <c r="F23" s="13"/>
      <c r="G23" s="13"/>
      <c r="H23" s="2"/>
      <c r="I23" s="2"/>
      <c r="J23" s="20"/>
    </row>
    <row r="24" spans="1:10" s="16" customFormat="1" ht="15.75">
      <c r="A24" s="17" t="s">
        <v>40</v>
      </c>
      <c r="B24" s="27" t="s">
        <v>41</v>
      </c>
      <c r="C24" s="6" t="s">
        <v>42</v>
      </c>
      <c r="D24" s="19">
        <v>18778.58</v>
      </c>
      <c r="E24" s="19">
        <v>0.83</v>
      </c>
      <c r="F24" s="13"/>
      <c r="G24" s="13"/>
      <c r="H24" s="2"/>
      <c r="I24" s="2"/>
      <c r="J24" s="20"/>
    </row>
    <row r="25" spans="1:10" s="16" customFormat="1" ht="15.75">
      <c r="A25" s="17" t="s">
        <v>43</v>
      </c>
      <c r="B25" s="27" t="s">
        <v>44</v>
      </c>
      <c r="C25" s="6" t="s">
        <v>20</v>
      </c>
      <c r="D25" s="19">
        <v>9728.66</v>
      </c>
      <c r="E25" s="19">
        <v>0.43</v>
      </c>
      <c r="F25" s="13"/>
      <c r="G25" s="13"/>
      <c r="H25" s="2"/>
      <c r="I25" s="2"/>
      <c r="J25" s="20"/>
    </row>
    <row r="26" spans="1:11" s="16" customFormat="1" ht="15.75">
      <c r="A26" s="17"/>
      <c r="B26" s="23" t="s">
        <v>45</v>
      </c>
      <c r="C26" s="6"/>
      <c r="D26" s="24">
        <v>88010.47</v>
      </c>
      <c r="E26" s="24">
        <v>3.89</v>
      </c>
      <c r="F26" s="13"/>
      <c r="G26" s="13"/>
      <c r="H26" s="2"/>
      <c r="I26" s="2"/>
      <c r="J26" s="26"/>
      <c r="K26" s="28"/>
    </row>
    <row r="27" spans="1:10" s="16" customFormat="1" ht="16.5" customHeight="1">
      <c r="A27" s="17" t="s">
        <v>46</v>
      </c>
      <c r="B27" s="18" t="s">
        <v>47</v>
      </c>
      <c r="C27" s="6" t="s">
        <v>48</v>
      </c>
      <c r="D27" s="19">
        <v>35520.94</v>
      </c>
      <c r="E27" s="19">
        <v>1.57</v>
      </c>
      <c r="F27" s="13"/>
      <c r="G27" s="13"/>
      <c r="H27" s="2"/>
      <c r="I27" s="2"/>
      <c r="J27" s="20"/>
    </row>
    <row r="28" spans="1:14" s="16" customFormat="1" ht="15" customHeight="1">
      <c r="A28" s="17" t="s">
        <v>49</v>
      </c>
      <c r="B28" s="18" t="s">
        <v>50</v>
      </c>
      <c r="C28" s="6" t="s">
        <v>51</v>
      </c>
      <c r="D28" s="19">
        <v>17647.34</v>
      </c>
      <c r="E28" s="19">
        <v>0.78</v>
      </c>
      <c r="F28" s="13"/>
      <c r="G28" s="13"/>
      <c r="H28" s="2"/>
      <c r="I28" s="2"/>
      <c r="J28" s="20"/>
      <c r="M28" s="2"/>
      <c r="N28" s="2"/>
    </row>
    <row r="29" spans="1:10" s="16" customFormat="1" ht="20.25" customHeight="1">
      <c r="A29" s="21" t="s">
        <v>52</v>
      </c>
      <c r="B29" s="18" t="s">
        <v>53</v>
      </c>
      <c r="C29" s="6" t="s">
        <v>54</v>
      </c>
      <c r="D29" s="19">
        <v>6108.7</v>
      </c>
      <c r="E29" s="19">
        <v>0.27</v>
      </c>
      <c r="F29" s="13"/>
      <c r="G29" s="13"/>
      <c r="H29" s="2"/>
      <c r="I29" s="2"/>
      <c r="J29" s="20"/>
    </row>
    <row r="30" spans="1:10" s="16" customFormat="1" ht="19.5" customHeight="1">
      <c r="A30" s="17" t="s">
        <v>55</v>
      </c>
      <c r="B30" s="18" t="s">
        <v>56</v>
      </c>
      <c r="C30" s="6" t="s">
        <v>57</v>
      </c>
      <c r="D30" s="19">
        <v>4298.71</v>
      </c>
      <c r="E30" s="19">
        <v>0.19</v>
      </c>
      <c r="F30" s="13"/>
      <c r="G30" s="13"/>
      <c r="H30" s="2"/>
      <c r="I30" s="2"/>
      <c r="J30" s="20"/>
    </row>
    <row r="31" spans="1:10" s="16" customFormat="1" ht="18.75" customHeight="1">
      <c r="A31" s="17" t="s">
        <v>58</v>
      </c>
      <c r="B31" s="18" t="s">
        <v>59</v>
      </c>
      <c r="C31" s="6" t="s">
        <v>60</v>
      </c>
      <c r="D31" s="19">
        <v>4298.71</v>
      </c>
      <c r="E31" s="19">
        <v>0.19</v>
      </c>
      <c r="F31" s="13"/>
      <c r="G31" s="13"/>
      <c r="H31" s="2"/>
      <c r="I31" s="2"/>
      <c r="J31" s="20"/>
    </row>
    <row r="32" spans="1:10" s="16" customFormat="1" ht="15.75">
      <c r="A32" s="17" t="s">
        <v>61</v>
      </c>
      <c r="B32" s="18" t="s">
        <v>62</v>
      </c>
      <c r="C32" s="6" t="s">
        <v>63</v>
      </c>
      <c r="D32" s="19">
        <v>20136.07</v>
      </c>
      <c r="E32" s="19">
        <v>0.89</v>
      </c>
      <c r="F32" s="13"/>
      <c r="G32" s="13"/>
      <c r="H32" s="2"/>
      <c r="I32" s="2"/>
      <c r="J32" s="20"/>
    </row>
    <row r="33" spans="1:10" s="16" customFormat="1" ht="15.75">
      <c r="A33" s="17">
        <v>5</v>
      </c>
      <c r="B33" s="74" t="s">
        <v>141</v>
      </c>
      <c r="C33" s="14" t="s">
        <v>17</v>
      </c>
      <c r="D33" s="75">
        <v>5429.95</v>
      </c>
      <c r="E33" s="75">
        <v>0.12</v>
      </c>
      <c r="F33" s="13"/>
      <c r="G33" s="13"/>
      <c r="H33" s="2"/>
      <c r="I33" s="2"/>
      <c r="J33" s="20"/>
    </row>
    <row r="34" spans="1:14" ht="47.25">
      <c r="A34" s="17">
        <v>6</v>
      </c>
      <c r="B34" s="29" t="s">
        <v>124</v>
      </c>
      <c r="C34" s="14" t="s">
        <v>125</v>
      </c>
      <c r="D34" s="15">
        <v>4524.96</v>
      </c>
      <c r="E34" s="15">
        <v>0.1</v>
      </c>
      <c r="F34" s="13"/>
      <c r="G34" s="13"/>
      <c r="K34" s="13"/>
      <c r="N34" s="16"/>
    </row>
    <row r="35" spans="1:11" ht="14.25" customHeight="1">
      <c r="A35" s="17">
        <v>7</v>
      </c>
      <c r="B35" s="29" t="s">
        <v>65</v>
      </c>
      <c r="C35" s="31"/>
      <c r="D35" s="15">
        <v>52942.03</v>
      </c>
      <c r="E35" s="15">
        <v>1.17</v>
      </c>
      <c r="K35" s="13"/>
    </row>
    <row r="36" spans="1:10" ht="30" customHeight="1">
      <c r="A36" s="17" t="s">
        <v>66</v>
      </c>
      <c r="B36" s="32" t="s">
        <v>67</v>
      </c>
      <c r="C36" s="33" t="s">
        <v>17</v>
      </c>
      <c r="D36" s="34">
        <v>39367.15</v>
      </c>
      <c r="E36" s="34">
        <v>0.87</v>
      </c>
      <c r="J36" s="35"/>
    </row>
    <row r="37" spans="1:10" ht="18.75" customHeight="1">
      <c r="A37" s="17" t="s">
        <v>68</v>
      </c>
      <c r="B37" s="36" t="s">
        <v>69</v>
      </c>
      <c r="C37" s="33" t="s">
        <v>60</v>
      </c>
      <c r="D37" s="34">
        <v>13574.88</v>
      </c>
      <c r="E37" s="34">
        <v>0.3</v>
      </c>
      <c r="J37" s="35"/>
    </row>
    <row r="38" spans="1:11" s="16" customFormat="1" ht="15.75">
      <c r="A38" s="30">
        <v>8</v>
      </c>
      <c r="B38" s="29" t="s">
        <v>71</v>
      </c>
      <c r="C38" s="39"/>
      <c r="D38" s="55">
        <v>126566.4</v>
      </c>
      <c r="E38" s="12">
        <v>2.8</v>
      </c>
      <c r="I38" s="2"/>
      <c r="K38" s="40"/>
    </row>
    <row r="39" spans="1:11" s="16" customFormat="1" ht="15.75">
      <c r="A39" s="30">
        <v>9</v>
      </c>
      <c r="B39" s="29" t="s">
        <v>72</v>
      </c>
      <c r="C39" s="39"/>
      <c r="D39" s="12">
        <v>29400</v>
      </c>
      <c r="E39" s="12">
        <v>0.65</v>
      </c>
      <c r="I39" s="2"/>
      <c r="K39" s="40"/>
    </row>
    <row r="40" spans="1:11" s="16" customFormat="1" ht="15.75">
      <c r="A40" s="30">
        <v>10</v>
      </c>
      <c r="B40" s="29" t="s">
        <v>87</v>
      </c>
      <c r="C40" s="39"/>
      <c r="D40" s="12">
        <v>24000</v>
      </c>
      <c r="E40" s="12">
        <v>0.53</v>
      </c>
      <c r="I40" s="2"/>
      <c r="K40" s="40"/>
    </row>
    <row r="41" spans="1:11" s="16" customFormat="1" ht="15.75">
      <c r="A41" s="30">
        <v>11</v>
      </c>
      <c r="B41" s="37" t="s">
        <v>157</v>
      </c>
      <c r="C41" s="14" t="s">
        <v>17</v>
      </c>
      <c r="D41" s="12">
        <v>111314.02</v>
      </c>
      <c r="E41" s="12">
        <v>2.46</v>
      </c>
      <c r="I41" s="2"/>
      <c r="K41" s="40"/>
    </row>
    <row r="42" spans="1:11" ht="15.75">
      <c r="A42" s="30">
        <v>12</v>
      </c>
      <c r="B42" s="37" t="s">
        <v>73</v>
      </c>
      <c r="C42" s="31"/>
      <c r="D42" s="15">
        <v>1011201.54</v>
      </c>
      <c r="E42" s="15">
        <v>22.35</v>
      </c>
      <c r="G42" s="13"/>
      <c r="J42" s="13"/>
      <c r="K42" s="13"/>
    </row>
    <row r="43" spans="1:11" ht="93.75" customHeight="1">
      <c r="A43" s="30">
        <v>13</v>
      </c>
      <c r="B43" s="41" t="s">
        <v>74</v>
      </c>
      <c r="C43" s="42" t="s">
        <v>84</v>
      </c>
      <c r="D43" s="15">
        <v>151586.16</v>
      </c>
      <c r="E43" s="15">
        <v>3.35</v>
      </c>
      <c r="F43" s="13"/>
      <c r="G43" s="13"/>
      <c r="K43" s="13"/>
    </row>
    <row r="44" spans="1:5" ht="15.75">
      <c r="A44" s="30">
        <v>14</v>
      </c>
      <c r="B44" s="43" t="s">
        <v>77</v>
      </c>
      <c r="C44" s="44"/>
      <c r="D44" s="45">
        <v>1162787.7</v>
      </c>
      <c r="E44" s="45">
        <v>25.7</v>
      </c>
    </row>
    <row r="45" spans="1:5" ht="15.75">
      <c r="A45" s="30">
        <v>15</v>
      </c>
      <c r="B45" s="37" t="s">
        <v>76</v>
      </c>
      <c r="C45" s="31"/>
      <c r="D45" s="15">
        <v>65611.92</v>
      </c>
      <c r="E45" s="15">
        <v>1.58</v>
      </c>
    </row>
    <row r="46" spans="1:5" ht="15.75">
      <c r="A46" s="17"/>
      <c r="B46" s="46"/>
      <c r="C46" s="46" t="s">
        <v>212</v>
      </c>
      <c r="D46" s="47">
        <v>28281</v>
      </c>
      <c r="E46" s="47">
        <v>0.68</v>
      </c>
    </row>
    <row r="47" spans="1:5" ht="15.75">
      <c r="A47" s="17"/>
      <c r="B47" s="46"/>
      <c r="C47" s="46" t="s">
        <v>237</v>
      </c>
      <c r="D47" s="47">
        <v>37330.92</v>
      </c>
      <c r="E47" s="47">
        <v>0.9</v>
      </c>
    </row>
    <row r="48" spans="1:5" ht="89.25">
      <c r="A48" s="3">
        <v>16</v>
      </c>
      <c r="B48" s="49" t="s">
        <v>74</v>
      </c>
      <c r="C48" s="50" t="s">
        <v>85</v>
      </c>
      <c r="D48" s="51">
        <v>6561.19</v>
      </c>
      <c r="E48" s="52">
        <v>0.16</v>
      </c>
    </row>
    <row r="49" spans="1:11" ht="15.75">
      <c r="A49" s="3">
        <v>17</v>
      </c>
      <c r="B49" s="43" t="s">
        <v>75</v>
      </c>
      <c r="C49" s="44"/>
      <c r="D49" s="45">
        <v>72173.11</v>
      </c>
      <c r="E49" s="45">
        <v>1.74</v>
      </c>
      <c r="G49" s="13"/>
      <c r="J49" s="13"/>
      <c r="K49" s="13"/>
    </row>
    <row r="50" spans="1:5" ht="15.75" hidden="1">
      <c r="A50" s="3">
        <v>17</v>
      </c>
      <c r="B50" s="37" t="s">
        <v>76</v>
      </c>
      <c r="C50" s="31"/>
      <c r="D50" s="15">
        <v>0</v>
      </c>
      <c r="E50" s="15">
        <v>0</v>
      </c>
    </row>
    <row r="51" spans="1:5" ht="15.75" hidden="1">
      <c r="A51" s="3">
        <v>18</v>
      </c>
      <c r="B51" s="46"/>
      <c r="C51" s="46"/>
      <c r="D51" s="47"/>
      <c r="E51" s="47">
        <v>0</v>
      </c>
    </row>
    <row r="52" spans="1:5" ht="89.25" hidden="1">
      <c r="A52" s="3">
        <v>19</v>
      </c>
      <c r="B52" s="49" t="s">
        <v>74</v>
      </c>
      <c r="C52" s="50" t="s">
        <v>85</v>
      </c>
      <c r="D52" s="51">
        <v>0</v>
      </c>
      <c r="E52" s="52">
        <v>0</v>
      </c>
    </row>
    <row r="53" spans="1:5" ht="15.75" hidden="1">
      <c r="A53" s="3">
        <v>20</v>
      </c>
      <c r="B53" s="43" t="s">
        <v>77</v>
      </c>
      <c r="C53" s="44"/>
      <c r="D53" s="45">
        <v>0</v>
      </c>
      <c r="E53" s="45">
        <v>0</v>
      </c>
    </row>
    <row r="54" spans="1:10" ht="15.75">
      <c r="A54" s="3">
        <v>18</v>
      </c>
      <c r="B54" s="43" t="s">
        <v>78</v>
      </c>
      <c r="C54" s="44"/>
      <c r="D54" s="45">
        <v>1234960.81</v>
      </c>
      <c r="E54" s="45">
        <v>27.44</v>
      </c>
      <c r="J54" s="22"/>
    </row>
    <row r="55" spans="1:14" ht="18" customHeight="1" hidden="1">
      <c r="A55" s="3">
        <v>18</v>
      </c>
      <c r="B55" s="29" t="s">
        <v>64</v>
      </c>
      <c r="C55" s="14" t="s">
        <v>54</v>
      </c>
      <c r="D55" s="15">
        <v>0</v>
      </c>
      <c r="E55" s="15"/>
      <c r="F55" s="13"/>
      <c r="G55" s="13"/>
      <c r="H55" s="13"/>
      <c r="I55" s="13"/>
      <c r="K55" s="13"/>
      <c r="N55" s="16"/>
    </row>
    <row r="56" spans="1:11" ht="15.75" hidden="1">
      <c r="A56" s="3">
        <v>19</v>
      </c>
      <c r="B56" s="37" t="s">
        <v>70</v>
      </c>
      <c r="C56" s="38" t="s">
        <v>17</v>
      </c>
      <c r="D56" s="15">
        <v>0</v>
      </c>
      <c r="E56" s="15"/>
      <c r="K56" s="13"/>
    </row>
    <row r="59" spans="2:3" ht="15.75">
      <c r="B59" s="54" t="s">
        <v>79</v>
      </c>
      <c r="C59" s="53" t="s">
        <v>80</v>
      </c>
    </row>
    <row r="60" spans="2:3" ht="15.75">
      <c r="B60" s="54"/>
      <c r="C60" s="54"/>
    </row>
    <row r="61" spans="2:3" ht="15.75">
      <c r="B61" s="54" t="s">
        <v>81</v>
      </c>
      <c r="C61" s="53" t="s">
        <v>82</v>
      </c>
    </row>
  </sheetData>
  <sheetProtection/>
  <mergeCells count="9">
    <mergeCell ref="C5:C9"/>
    <mergeCell ref="D5:E5"/>
    <mergeCell ref="D6:E6"/>
    <mergeCell ref="D7:E7"/>
    <mergeCell ref="D8:E8"/>
    <mergeCell ref="D1:E1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M64"/>
  <sheetViews>
    <sheetView view="pageBreakPreview" zoomScale="60" zoomScaleNormal="75" zoomScalePageLayoutView="0" workbookViewId="0" topLeftCell="A1">
      <pane xSplit="2" ySplit="3" topLeftCell="C12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F20" sqref="F20:H36"/>
    </sheetView>
  </sheetViews>
  <sheetFormatPr defaultColWidth="10.25390625" defaultRowHeight="12.75"/>
  <cols>
    <col min="1" max="1" width="6.625" style="1" customWidth="1"/>
    <col min="2" max="2" width="92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169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105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11716.4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11716.4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1043228.26</v>
      </c>
      <c r="E10" s="12">
        <v>7.42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119507.28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376799.42</v>
      </c>
      <c r="E12" s="15">
        <v>2.68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134972.93</v>
      </c>
      <c r="E13" s="19">
        <v>0.96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94199.86</v>
      </c>
      <c r="E14" s="19">
        <v>0.67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11247.74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75922.27</v>
      </c>
      <c r="E16" s="19">
        <v>0.54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2811.94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54832.75</v>
      </c>
      <c r="E18" s="19">
        <v>0.39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2811.94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420384.44</v>
      </c>
      <c r="E20" s="15">
        <v>2.99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176448.98</v>
      </c>
      <c r="E21" s="24">
        <v>2.51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82952.11</v>
      </c>
      <c r="E22" s="19">
        <v>1.18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38664.12</v>
      </c>
      <c r="E23" s="19">
        <v>0.55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31634.28</v>
      </c>
      <c r="E24" s="19">
        <v>0.45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23198.47</v>
      </c>
      <c r="E25" s="19">
        <v>0.33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v>243935.46</v>
      </c>
      <c r="E26" s="24">
        <v>3.47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98417.76</v>
      </c>
      <c r="E27" s="19">
        <v>1.4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48505.9</v>
      </c>
      <c r="E28" s="19">
        <v>0.69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16871.62</v>
      </c>
      <c r="E29" s="19">
        <v>0.24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11950.73</v>
      </c>
      <c r="E30" s="19">
        <v>0.17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11950.73</v>
      </c>
      <c r="E31" s="19">
        <v>0.17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56238.72</v>
      </c>
      <c r="E32" s="19">
        <v>0.8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16871.62</v>
      </c>
      <c r="E33" s="75">
        <v>0.12</v>
      </c>
      <c r="F33" s="13"/>
      <c r="G33" s="13"/>
      <c r="H33" s="2"/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7022.4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163092.29</v>
      </c>
      <c r="E35" s="15">
        <v>1.16</v>
      </c>
      <c r="F35" s="13"/>
      <c r="G35" s="13"/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120913.25</v>
      </c>
      <c r="E36" s="34">
        <v>0.86</v>
      </c>
      <c r="F36" s="13"/>
      <c r="G36" s="13"/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42179.04</v>
      </c>
      <c r="E37" s="34">
        <v>0.3</v>
      </c>
      <c r="I37" s="35"/>
    </row>
    <row r="38" spans="1:10" s="16" customFormat="1" ht="15.75">
      <c r="A38" s="30">
        <v>8</v>
      </c>
      <c r="B38" s="29" t="s">
        <v>71</v>
      </c>
      <c r="C38" s="39"/>
      <c r="D38" s="55">
        <v>379699.2</v>
      </c>
      <c r="E38" s="12">
        <v>2.7</v>
      </c>
      <c r="J38" s="40"/>
    </row>
    <row r="39" spans="1:10" s="16" customFormat="1" ht="15.75">
      <c r="A39" s="30">
        <v>9</v>
      </c>
      <c r="B39" s="29" t="s">
        <v>72</v>
      </c>
      <c r="C39" s="39"/>
      <c r="D39" s="12">
        <v>31164</v>
      </c>
      <c r="E39" s="12">
        <v>0.22</v>
      </c>
      <c r="J39" s="40"/>
    </row>
    <row r="40" spans="1:10" s="16" customFormat="1" ht="15.75">
      <c r="A40" s="30">
        <v>10</v>
      </c>
      <c r="B40" s="29" t="s">
        <v>87</v>
      </c>
      <c r="C40" s="39"/>
      <c r="D40" s="12">
        <v>36000</v>
      </c>
      <c r="E40" s="12">
        <v>0.26</v>
      </c>
      <c r="J40" s="40"/>
    </row>
    <row r="41" spans="1:10" s="16" customFormat="1" ht="15.75">
      <c r="A41" s="30">
        <v>11</v>
      </c>
      <c r="B41" s="37" t="s">
        <v>157</v>
      </c>
      <c r="C41" s="14" t="s">
        <v>17</v>
      </c>
      <c r="D41" s="12">
        <v>333214.42</v>
      </c>
      <c r="E41" s="12">
        <v>2.37</v>
      </c>
      <c r="J41" s="40"/>
    </row>
    <row r="42" spans="1:10" ht="15.75">
      <c r="A42" s="30">
        <v>12</v>
      </c>
      <c r="B42" s="37" t="s">
        <v>73</v>
      </c>
      <c r="C42" s="31"/>
      <c r="D42" s="15">
        <v>2926983.33</v>
      </c>
      <c r="E42" s="15">
        <v>20.82</v>
      </c>
      <c r="G42" s="13"/>
      <c r="I42" s="13"/>
      <c r="J42" s="13"/>
    </row>
    <row r="43" spans="1:10" ht="93.75" customHeight="1">
      <c r="A43" s="30">
        <v>13</v>
      </c>
      <c r="B43" s="41" t="s">
        <v>167</v>
      </c>
      <c r="C43" s="42" t="s">
        <v>84</v>
      </c>
      <c r="D43" s="15">
        <v>438662.02</v>
      </c>
      <c r="E43" s="15">
        <v>3.12</v>
      </c>
      <c r="F43" s="13"/>
      <c r="G43" s="13"/>
      <c r="J43" s="13"/>
    </row>
    <row r="44" spans="1:5" ht="15.75">
      <c r="A44" s="30">
        <v>14</v>
      </c>
      <c r="B44" s="43" t="s">
        <v>77</v>
      </c>
      <c r="C44" s="44"/>
      <c r="D44" s="45">
        <v>3365645.35</v>
      </c>
      <c r="E44" s="45">
        <v>23.94</v>
      </c>
    </row>
    <row r="45" spans="1:5" ht="15.75">
      <c r="A45" s="30">
        <v>15</v>
      </c>
      <c r="B45" s="37" t="s">
        <v>76</v>
      </c>
      <c r="C45" s="31"/>
      <c r="D45" s="15">
        <v>106619.24</v>
      </c>
      <c r="E45" s="119">
        <v>0.828</v>
      </c>
    </row>
    <row r="46" spans="1:5" ht="15.75">
      <c r="A46" s="17"/>
      <c r="B46" s="46"/>
      <c r="C46" s="46" t="s">
        <v>212</v>
      </c>
      <c r="D46" s="47">
        <v>35149.2</v>
      </c>
      <c r="E46" s="120">
        <v>0.273</v>
      </c>
    </row>
    <row r="47" spans="1:5" ht="15.75">
      <c r="A47" s="17"/>
      <c r="B47" s="46"/>
      <c r="C47" s="46" t="s">
        <v>237</v>
      </c>
      <c r="D47" s="47">
        <v>37492.48</v>
      </c>
      <c r="E47" s="120">
        <v>0.291</v>
      </c>
    </row>
    <row r="48" spans="1:5" ht="15.75">
      <c r="A48" s="17"/>
      <c r="B48" s="46"/>
      <c r="C48" s="46" t="s">
        <v>238</v>
      </c>
      <c r="D48" s="47">
        <v>33977.56</v>
      </c>
      <c r="E48" s="120">
        <v>0.264</v>
      </c>
    </row>
    <row r="49" spans="1:5" ht="89.25">
      <c r="A49" s="3">
        <v>16</v>
      </c>
      <c r="B49" s="49" t="s">
        <v>74</v>
      </c>
      <c r="C49" s="50" t="s">
        <v>85</v>
      </c>
      <c r="D49" s="51">
        <v>10661.92</v>
      </c>
      <c r="E49" s="121">
        <v>0.083</v>
      </c>
    </row>
    <row r="50" spans="1:10" ht="15.75">
      <c r="A50" s="3">
        <v>17</v>
      </c>
      <c r="B50" s="43" t="s">
        <v>75</v>
      </c>
      <c r="C50" s="44"/>
      <c r="D50" s="45">
        <v>117281.16</v>
      </c>
      <c r="E50" s="123">
        <v>0.911</v>
      </c>
      <c r="G50" s="13"/>
      <c r="I50" s="13"/>
      <c r="J50" s="13"/>
    </row>
    <row r="51" spans="1:5" ht="15.75" hidden="1">
      <c r="A51" s="3">
        <v>17</v>
      </c>
      <c r="B51" s="37" t="s">
        <v>76</v>
      </c>
      <c r="C51" s="31"/>
      <c r="D51" s="15">
        <v>0</v>
      </c>
      <c r="E51" s="15">
        <v>0</v>
      </c>
    </row>
    <row r="52" spans="1:5" ht="15.75" hidden="1">
      <c r="A52" s="3">
        <v>18</v>
      </c>
      <c r="B52" s="46"/>
      <c r="C52" s="46"/>
      <c r="D52" s="47"/>
      <c r="E52" s="47">
        <v>0</v>
      </c>
    </row>
    <row r="53" spans="1:5" ht="89.25" hidden="1">
      <c r="A53" s="3">
        <v>19</v>
      </c>
      <c r="B53" s="49" t="s">
        <v>74</v>
      </c>
      <c r="C53" s="50" t="s">
        <v>85</v>
      </c>
      <c r="D53" s="51">
        <v>0</v>
      </c>
      <c r="E53" s="52">
        <v>0</v>
      </c>
    </row>
    <row r="54" spans="1:5" ht="15.75" hidden="1">
      <c r="A54" s="3">
        <v>20</v>
      </c>
      <c r="B54" s="43" t="s">
        <v>77</v>
      </c>
      <c r="C54" s="44"/>
      <c r="D54" s="45">
        <v>0</v>
      </c>
      <c r="E54" s="45">
        <v>0</v>
      </c>
    </row>
    <row r="55" spans="1:9" ht="15.75">
      <c r="A55" s="3">
        <v>18</v>
      </c>
      <c r="B55" s="43" t="s">
        <v>78</v>
      </c>
      <c r="C55" s="44"/>
      <c r="D55" s="45">
        <v>3482926.51</v>
      </c>
      <c r="E55" s="45">
        <v>24.85</v>
      </c>
      <c r="I55" s="22"/>
    </row>
    <row r="56" spans="1:13" ht="18" customHeight="1" hidden="1">
      <c r="A56" s="3">
        <v>18</v>
      </c>
      <c r="B56" s="29" t="s">
        <v>64</v>
      </c>
      <c r="C56" s="14" t="s">
        <v>54</v>
      </c>
      <c r="D56" s="15">
        <v>0</v>
      </c>
      <c r="E56" s="15"/>
      <c r="F56" s="13"/>
      <c r="G56" s="13"/>
      <c r="H56" s="13"/>
      <c r="J56" s="13"/>
      <c r="M56" s="16"/>
    </row>
    <row r="57" spans="1:10" ht="15.75" hidden="1">
      <c r="A57" s="3">
        <v>19</v>
      </c>
      <c r="B57" s="37" t="s">
        <v>70</v>
      </c>
      <c r="C57" s="38" t="s">
        <v>17</v>
      </c>
      <c r="D57" s="15">
        <v>0</v>
      </c>
      <c r="E57" s="15"/>
      <c r="J57" s="13"/>
    </row>
    <row r="62" spans="2:3" ht="15.75">
      <c r="B62" s="54" t="s">
        <v>79</v>
      </c>
      <c r="C62" s="53" t="s">
        <v>80</v>
      </c>
    </row>
    <row r="63" spans="2:3" ht="15.75">
      <c r="B63" s="54"/>
      <c r="C63" s="54"/>
    </row>
    <row r="64" spans="2:3" ht="15.75">
      <c r="B64" s="54" t="s">
        <v>81</v>
      </c>
      <c r="C64" s="53" t="s">
        <v>82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FFFF"/>
  </sheetPr>
  <dimension ref="A1:M65"/>
  <sheetViews>
    <sheetView view="pageBreakPreview" zoomScale="60" zoomScaleNormal="60" workbookViewId="0" topLeftCell="A11">
      <selection activeCell="F20" sqref="F20:H33"/>
    </sheetView>
  </sheetViews>
  <sheetFormatPr defaultColWidth="10.25390625" defaultRowHeight="12.75"/>
  <cols>
    <col min="1" max="1" width="5.375" style="1" customWidth="1"/>
    <col min="2" max="2" width="89.0039062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24" t="s">
        <v>143</v>
      </c>
      <c r="E1" s="124"/>
      <c r="F1" s="125"/>
    </row>
    <row r="2" spans="2:5" ht="42.75" customHeight="1">
      <c r="B2" s="126" t="s">
        <v>170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91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9608.7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9572.7</v>
      </c>
      <c r="E7" s="131"/>
    </row>
    <row r="8" spans="1:5" ht="15.75">
      <c r="A8" s="3"/>
      <c r="B8" s="7" t="s">
        <v>7</v>
      </c>
      <c r="C8" s="130"/>
      <c r="D8" s="131">
        <v>36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857864.74</v>
      </c>
      <c r="E10" s="12">
        <v>7.44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98008.74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284801.87</v>
      </c>
      <c r="E12" s="15">
        <v>2.47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102620.92</v>
      </c>
      <c r="E13" s="19">
        <v>0.89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71488.73</v>
      </c>
      <c r="E14" s="19">
        <v>0.62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8071.31</v>
      </c>
      <c r="E15" s="19">
        <v>0.07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57652.2</v>
      </c>
      <c r="E16" s="19">
        <v>0.5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2306.09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40356.54</v>
      </c>
      <c r="E18" s="19">
        <v>0.35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2306.09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352254.93</v>
      </c>
      <c r="E20" s="15">
        <v>3.06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129717.44</v>
      </c>
      <c r="E21" s="24">
        <v>2.26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55922.63</v>
      </c>
      <c r="E22" s="19">
        <v>0.97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29979.14</v>
      </c>
      <c r="E23" s="19">
        <v>0.52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27096.53</v>
      </c>
      <c r="E24" s="19">
        <v>0.47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16719.14</v>
      </c>
      <c r="E25" s="19">
        <v>0.29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v>222537.49</v>
      </c>
      <c r="E26" s="24">
        <v>3.86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89937.43</v>
      </c>
      <c r="E27" s="19">
        <v>1.56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44392.19</v>
      </c>
      <c r="E28" s="19">
        <v>0.77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15566.09</v>
      </c>
      <c r="E29" s="19">
        <v>0.27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10377.4</v>
      </c>
      <c r="E30" s="19">
        <v>0.18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10953.92</v>
      </c>
      <c r="E31" s="19">
        <v>0.19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51310.46</v>
      </c>
      <c r="E32" s="19">
        <v>0.89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138</v>
      </c>
      <c r="C33" s="14" t="s">
        <v>17</v>
      </c>
      <c r="D33" s="75">
        <v>13836.53</v>
      </c>
      <c r="E33" s="75">
        <v>0.12</v>
      </c>
      <c r="F33" s="13"/>
      <c r="G33" s="13"/>
      <c r="H33" s="2"/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5983.2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134906.15</v>
      </c>
      <c r="E35" s="15">
        <v>1.17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100314.83</v>
      </c>
      <c r="E36" s="34">
        <v>0.87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34591.32</v>
      </c>
      <c r="E37" s="34">
        <v>0.3</v>
      </c>
      <c r="I37" s="35"/>
    </row>
    <row r="38" spans="1:10" s="16" customFormat="1" ht="14.25" customHeight="1">
      <c r="A38" s="30">
        <v>8</v>
      </c>
      <c r="B38" s="29" t="s">
        <v>71</v>
      </c>
      <c r="C38" s="39"/>
      <c r="D38" s="55">
        <v>327528</v>
      </c>
      <c r="E38" s="12">
        <v>2.84</v>
      </c>
      <c r="J38" s="40"/>
    </row>
    <row r="39" spans="1:10" s="16" customFormat="1" ht="14.25" customHeight="1">
      <c r="A39" s="30">
        <v>9</v>
      </c>
      <c r="B39" s="29" t="s">
        <v>72</v>
      </c>
      <c r="C39" s="39"/>
      <c r="D39" s="12">
        <v>29400</v>
      </c>
      <c r="E39" s="12">
        <v>0.25</v>
      </c>
      <c r="J39" s="40"/>
    </row>
    <row r="40" spans="1:10" s="16" customFormat="1" ht="15.75">
      <c r="A40" s="30">
        <v>10</v>
      </c>
      <c r="B40" s="29" t="s">
        <v>94</v>
      </c>
      <c r="C40" s="39"/>
      <c r="D40" s="12">
        <v>10826.5</v>
      </c>
      <c r="E40" s="12">
        <v>0.09</v>
      </c>
      <c r="J40" s="40"/>
    </row>
    <row r="41" spans="1:10" s="16" customFormat="1" ht="14.25" customHeight="1">
      <c r="A41" s="30">
        <v>11</v>
      </c>
      <c r="B41" s="29" t="s">
        <v>87</v>
      </c>
      <c r="C41" s="39"/>
      <c r="D41" s="12">
        <v>24000</v>
      </c>
      <c r="E41" s="12">
        <v>0.21</v>
      </c>
      <c r="J41" s="40"/>
    </row>
    <row r="42" spans="1:10" s="16" customFormat="1" ht="14.25" customHeight="1">
      <c r="A42" s="30">
        <v>12</v>
      </c>
      <c r="B42" s="37" t="s">
        <v>157</v>
      </c>
      <c r="C42" s="39" t="s">
        <v>17</v>
      </c>
      <c r="D42" s="12">
        <v>268659.25</v>
      </c>
      <c r="E42" s="12">
        <v>2.33</v>
      </c>
      <c r="J42" s="40"/>
    </row>
    <row r="43" spans="1:10" s="16" customFormat="1" ht="14.25" customHeight="1" hidden="1">
      <c r="A43" s="30">
        <v>13</v>
      </c>
      <c r="B43" s="76" t="s">
        <v>145</v>
      </c>
      <c r="C43" s="77" t="s">
        <v>146</v>
      </c>
      <c r="D43" s="12">
        <v>0</v>
      </c>
      <c r="E43" s="12"/>
      <c r="J43" s="40"/>
    </row>
    <row r="44" spans="1:10" s="16" customFormat="1" ht="14.25" customHeight="1" hidden="1">
      <c r="A44" s="30">
        <v>14</v>
      </c>
      <c r="B44" s="76" t="s">
        <v>147</v>
      </c>
      <c r="C44" s="77" t="s">
        <v>146</v>
      </c>
      <c r="D44" s="12">
        <v>0</v>
      </c>
      <c r="E44" s="12"/>
      <c r="J44" s="40"/>
    </row>
    <row r="45" spans="1:10" s="16" customFormat="1" ht="14.25" customHeight="1" hidden="1">
      <c r="A45" s="30">
        <v>15</v>
      </c>
      <c r="B45" s="76" t="s">
        <v>148</v>
      </c>
      <c r="C45" s="77" t="s">
        <v>149</v>
      </c>
      <c r="D45" s="12">
        <v>0</v>
      </c>
      <c r="E45" s="12"/>
      <c r="J45" s="40"/>
    </row>
    <row r="46" spans="1:10" ht="15.75">
      <c r="A46" s="30">
        <v>13</v>
      </c>
      <c r="B46" s="37" t="s">
        <v>73</v>
      </c>
      <c r="C46" s="31"/>
      <c r="D46" s="15">
        <v>2408069.91</v>
      </c>
      <c r="E46" s="15">
        <v>20.88</v>
      </c>
      <c r="G46" s="13"/>
      <c r="I46" s="13"/>
      <c r="J46" s="13"/>
    </row>
    <row r="47" spans="1:10" ht="93.75" customHeight="1">
      <c r="A47" s="30">
        <v>14</v>
      </c>
      <c r="B47" s="41" t="s">
        <v>167</v>
      </c>
      <c r="C47" s="42" t="s">
        <v>84</v>
      </c>
      <c r="D47" s="15">
        <v>360902.77</v>
      </c>
      <c r="E47" s="15">
        <v>3.13</v>
      </c>
      <c r="F47" s="13"/>
      <c r="G47" s="13"/>
      <c r="J47" s="13"/>
    </row>
    <row r="48" spans="1:10" ht="15.75">
      <c r="A48" s="30">
        <v>15</v>
      </c>
      <c r="B48" s="43" t="s">
        <v>75</v>
      </c>
      <c r="C48" s="44"/>
      <c r="D48" s="45">
        <v>2768972.68</v>
      </c>
      <c r="E48" s="45">
        <v>24.01</v>
      </c>
      <c r="G48" s="13"/>
      <c r="I48" s="13"/>
      <c r="J48" s="13"/>
    </row>
    <row r="49" spans="1:5" ht="15.75">
      <c r="A49" s="30">
        <v>16</v>
      </c>
      <c r="B49" s="37" t="s">
        <v>76</v>
      </c>
      <c r="C49" s="31"/>
      <c r="D49" s="15">
        <v>70143.52</v>
      </c>
      <c r="E49" s="15">
        <v>0.73</v>
      </c>
    </row>
    <row r="50" spans="1:5" ht="15.75">
      <c r="A50" s="17"/>
      <c r="B50" s="46"/>
      <c r="D50" s="47">
        <v>49004.37</v>
      </c>
      <c r="E50" s="47">
        <v>0.46</v>
      </c>
    </row>
    <row r="51" spans="1:5" ht="15.75">
      <c r="A51" s="17"/>
      <c r="B51" s="46"/>
      <c r="C51" s="46" t="s">
        <v>195</v>
      </c>
      <c r="D51" s="47">
        <v>21139.15</v>
      </c>
      <c r="E51" s="47">
        <v>0.2</v>
      </c>
    </row>
    <row r="52" spans="1:5" ht="89.25">
      <c r="A52" s="3">
        <v>17</v>
      </c>
      <c r="B52" s="49" t="s">
        <v>74</v>
      </c>
      <c r="C52" s="50" t="s">
        <v>85</v>
      </c>
      <c r="D52" s="51">
        <v>7014.35</v>
      </c>
      <c r="E52" s="52">
        <v>0.07</v>
      </c>
    </row>
    <row r="53" spans="1:5" ht="15.75">
      <c r="A53" s="3">
        <v>18</v>
      </c>
      <c r="B53" s="43" t="s">
        <v>77</v>
      </c>
      <c r="C53" s="44"/>
      <c r="D53" s="45">
        <v>77157.87</v>
      </c>
      <c r="E53" s="45">
        <v>0.73</v>
      </c>
    </row>
    <row r="54" spans="1:9" ht="15.75">
      <c r="A54" s="3">
        <v>19</v>
      </c>
      <c r="B54" s="43" t="s">
        <v>78</v>
      </c>
      <c r="C54" s="44"/>
      <c r="D54" s="45">
        <v>2846130.55</v>
      </c>
      <c r="E54" s="45">
        <v>24.74</v>
      </c>
      <c r="I54" s="22"/>
    </row>
    <row r="55" spans="1:5" ht="15.75">
      <c r="A55" s="3">
        <v>20</v>
      </c>
      <c r="B55" s="56" t="s">
        <v>120</v>
      </c>
      <c r="C55" s="56" t="s">
        <v>123</v>
      </c>
      <c r="D55" s="57">
        <v>59573.94</v>
      </c>
      <c r="E55" s="57">
        <v>1.55</v>
      </c>
    </row>
    <row r="56" spans="1:13" ht="18" customHeight="1" hidden="1">
      <c r="A56" s="3">
        <v>24</v>
      </c>
      <c r="B56" s="29" t="s">
        <v>64</v>
      </c>
      <c r="C56" s="14" t="s">
        <v>54</v>
      </c>
      <c r="D56" s="15">
        <v>0</v>
      </c>
      <c r="E56" s="15"/>
      <c r="F56" s="13"/>
      <c r="G56" s="13"/>
      <c r="H56" s="13"/>
      <c r="J56" s="13"/>
      <c r="M56" s="16"/>
    </row>
    <row r="57" spans="1:10" ht="15.75" hidden="1">
      <c r="A57" s="3">
        <v>25</v>
      </c>
      <c r="B57" s="37" t="s">
        <v>70</v>
      </c>
      <c r="C57" s="38" t="s">
        <v>17</v>
      </c>
      <c r="D57" s="15">
        <v>0</v>
      </c>
      <c r="E57" s="15"/>
      <c r="J57" s="13"/>
    </row>
    <row r="58" spans="1:5" ht="22.5" customHeight="1" hidden="1">
      <c r="A58" s="3">
        <v>26</v>
      </c>
      <c r="B58" s="95" t="s">
        <v>122</v>
      </c>
      <c r="C58" s="96"/>
      <c r="D58" s="97"/>
      <c r="E58" s="56"/>
    </row>
    <row r="63" spans="2:3" ht="15.75">
      <c r="B63" s="54" t="s">
        <v>79</v>
      </c>
      <c r="C63" s="53" t="s">
        <v>80</v>
      </c>
    </row>
    <row r="64" spans="2:3" ht="15.75">
      <c r="B64" s="54"/>
      <c r="C64" s="54"/>
    </row>
    <row r="65" spans="2:3" ht="15.75">
      <c r="B65" s="54" t="s">
        <v>81</v>
      </c>
      <c r="C65" s="53" t="s">
        <v>82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31496062992125984" right="0.31496062992125984" top="0.1968503937007874" bottom="0.15748031496062992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</sheetPr>
  <dimension ref="A1:M64"/>
  <sheetViews>
    <sheetView view="pageBreakPreview" zoomScale="56" zoomScaleNormal="75" zoomScaleSheetLayoutView="56" zoomScalePageLayoutView="0" workbookViewId="0" topLeftCell="A1">
      <pane xSplit="2" ySplit="3" topLeftCell="C20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F20" sqref="F20:H33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171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92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11843.15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11843.15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1054514.08</v>
      </c>
      <c r="E10" s="12">
        <v>7.42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120800.13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348188.61</v>
      </c>
      <c r="E12" s="15">
        <v>2.45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125063.66</v>
      </c>
      <c r="E13" s="19">
        <v>0.88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88113.04</v>
      </c>
      <c r="E14" s="19">
        <v>0.62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9948.25</v>
      </c>
      <c r="E15" s="19">
        <v>0.07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69637.72</v>
      </c>
      <c r="E16" s="19">
        <v>0.49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2842.36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48320.05</v>
      </c>
      <c r="E18" s="19">
        <v>0.34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2842.36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446960.48</v>
      </c>
      <c r="E20" s="15">
        <v>3.14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169120.19</v>
      </c>
      <c r="E21" s="24">
        <v>2.38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73190.67</v>
      </c>
      <c r="E22" s="19">
        <v>1.03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36950.63</v>
      </c>
      <c r="E23" s="19">
        <v>0.52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36950.63</v>
      </c>
      <c r="E24" s="19">
        <v>0.52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22028.26</v>
      </c>
      <c r="E25" s="19">
        <v>0.31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v>277840.29</v>
      </c>
      <c r="E26" s="24">
        <v>3.9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111562.47</v>
      </c>
      <c r="E27" s="19">
        <v>1.57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55425.94</v>
      </c>
      <c r="E28" s="19">
        <v>0.78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19185.9</v>
      </c>
      <c r="E29" s="19">
        <v>0.27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13501.19</v>
      </c>
      <c r="E30" s="19">
        <v>0.19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14211.78</v>
      </c>
      <c r="E31" s="19">
        <v>0.2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63953.01</v>
      </c>
      <c r="E32" s="19">
        <v>0.9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138</v>
      </c>
      <c r="C33" s="14" t="s">
        <v>17</v>
      </c>
      <c r="D33" s="75">
        <v>17054.14</v>
      </c>
      <c r="E33" s="75">
        <v>0.12</v>
      </c>
      <c r="F33" s="13"/>
      <c r="G33" s="13"/>
      <c r="H33" s="2"/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7115.52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160593.11</v>
      </c>
      <c r="E35" s="15">
        <v>1.13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119378.95</v>
      </c>
      <c r="E36" s="34">
        <v>0.84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41214.16</v>
      </c>
      <c r="E37" s="34">
        <v>0.29</v>
      </c>
      <c r="I37" s="35"/>
    </row>
    <row r="38" spans="1:10" s="16" customFormat="1" ht="14.25" customHeight="1">
      <c r="A38" s="30">
        <v>8</v>
      </c>
      <c r="B38" s="29" t="s">
        <v>71</v>
      </c>
      <c r="C38" s="39"/>
      <c r="D38" s="55">
        <v>355410.6</v>
      </c>
      <c r="E38" s="12">
        <v>2.5</v>
      </c>
      <c r="J38" s="40"/>
    </row>
    <row r="39" spans="1:10" s="16" customFormat="1" ht="14.25" customHeight="1">
      <c r="A39" s="30">
        <v>9</v>
      </c>
      <c r="B39" s="29" t="s">
        <v>72</v>
      </c>
      <c r="C39" s="39"/>
      <c r="D39" s="12">
        <v>29400</v>
      </c>
      <c r="E39" s="12">
        <v>0.21</v>
      </c>
      <c r="J39" s="40"/>
    </row>
    <row r="40" spans="1:10" s="16" customFormat="1" ht="14.25" customHeight="1">
      <c r="A40" s="30">
        <v>10</v>
      </c>
      <c r="B40" s="29" t="s">
        <v>94</v>
      </c>
      <c r="C40" s="39"/>
      <c r="D40" s="12">
        <v>1607</v>
      </c>
      <c r="E40" s="12">
        <v>0.01</v>
      </c>
      <c r="J40" s="40"/>
    </row>
    <row r="41" spans="1:10" s="16" customFormat="1" ht="14.25" customHeight="1">
      <c r="A41" s="30">
        <v>11</v>
      </c>
      <c r="B41" s="29" t="s">
        <v>87</v>
      </c>
      <c r="C41" s="39"/>
      <c r="D41" s="12">
        <v>24000</v>
      </c>
      <c r="E41" s="12">
        <v>0.17</v>
      </c>
      <c r="J41" s="40"/>
    </row>
    <row r="42" spans="1:10" s="16" customFormat="1" ht="14.25" customHeight="1">
      <c r="A42" s="30">
        <v>12</v>
      </c>
      <c r="B42" s="37" t="s">
        <v>157</v>
      </c>
      <c r="C42" s="39" t="s">
        <v>17</v>
      </c>
      <c r="D42" s="12">
        <v>333976.83</v>
      </c>
      <c r="E42" s="12">
        <v>2.35</v>
      </c>
      <c r="J42" s="40"/>
    </row>
    <row r="43" spans="1:10" ht="15.75">
      <c r="A43" s="30">
        <v>13</v>
      </c>
      <c r="B43" s="37" t="s">
        <v>73</v>
      </c>
      <c r="C43" s="31"/>
      <c r="D43" s="15">
        <v>2899620.5</v>
      </c>
      <c r="E43" s="15">
        <v>20.4</v>
      </c>
      <c r="G43" s="13"/>
      <c r="I43" s="13"/>
      <c r="J43" s="13"/>
    </row>
    <row r="44" spans="1:10" ht="93.75" customHeight="1">
      <c r="A44" s="30">
        <v>14</v>
      </c>
      <c r="B44" s="41" t="s">
        <v>167</v>
      </c>
      <c r="C44" s="42" t="s">
        <v>84</v>
      </c>
      <c r="D44" s="15">
        <v>434880.47</v>
      </c>
      <c r="E44" s="15">
        <v>3.06</v>
      </c>
      <c r="F44" s="13"/>
      <c r="G44" s="13"/>
      <c r="J44" s="13"/>
    </row>
    <row r="45" spans="1:10" ht="15.75">
      <c r="A45" s="30">
        <v>15</v>
      </c>
      <c r="B45" s="43" t="s">
        <v>75</v>
      </c>
      <c r="C45" s="44"/>
      <c r="D45" s="45">
        <v>3334500.97</v>
      </c>
      <c r="E45" s="45">
        <v>23.46</v>
      </c>
      <c r="G45" s="13"/>
      <c r="I45" s="13"/>
      <c r="J45" s="13"/>
    </row>
    <row r="46" spans="1:5" ht="15.75">
      <c r="A46" s="30">
        <v>16</v>
      </c>
      <c r="B46" s="37" t="s">
        <v>76</v>
      </c>
      <c r="C46" s="31"/>
      <c r="D46" s="15">
        <v>839679.34</v>
      </c>
      <c r="E46" s="15">
        <v>6.45</v>
      </c>
    </row>
    <row r="47" spans="1:5" ht="15.75">
      <c r="A47" s="17"/>
      <c r="B47" s="46"/>
      <c r="C47" s="46" t="s">
        <v>191</v>
      </c>
      <c r="D47" s="47">
        <v>405035.73</v>
      </c>
      <c r="E47" s="47">
        <v>3.11</v>
      </c>
    </row>
    <row r="48" spans="1:5" ht="15.75">
      <c r="A48" s="17"/>
      <c r="B48" s="46"/>
      <c r="C48" s="46" t="s">
        <v>212</v>
      </c>
      <c r="D48" s="47">
        <v>105404.04</v>
      </c>
      <c r="E48" s="47">
        <v>0.81</v>
      </c>
    </row>
    <row r="49" spans="1:5" ht="15.75">
      <c r="A49" s="17"/>
      <c r="B49" s="46"/>
      <c r="C49" s="46" t="s">
        <v>235</v>
      </c>
      <c r="D49" s="47">
        <v>135011.91</v>
      </c>
      <c r="E49" s="47">
        <v>1.04</v>
      </c>
    </row>
    <row r="50" spans="1:5" ht="15.75">
      <c r="A50" s="17"/>
      <c r="B50" s="46"/>
      <c r="C50" s="46" t="s">
        <v>215</v>
      </c>
      <c r="D50" s="47">
        <v>101851.09</v>
      </c>
      <c r="E50" s="47">
        <v>0.78</v>
      </c>
    </row>
    <row r="51" spans="1:5" ht="15.75">
      <c r="A51" s="17"/>
      <c r="B51" s="46"/>
      <c r="C51" s="46" t="s">
        <v>236</v>
      </c>
      <c r="D51" s="47">
        <v>75796.16</v>
      </c>
      <c r="E51" s="47">
        <v>0.58</v>
      </c>
    </row>
    <row r="52" spans="1:5" ht="15.75">
      <c r="A52" s="17"/>
      <c r="B52" s="46"/>
      <c r="C52" s="46" t="s">
        <v>193</v>
      </c>
      <c r="D52" s="47">
        <v>16580.41</v>
      </c>
      <c r="E52" s="47">
        <v>0.13</v>
      </c>
    </row>
    <row r="53" spans="1:5" ht="87" customHeight="1">
      <c r="A53" s="3">
        <v>17</v>
      </c>
      <c r="B53" s="49" t="s">
        <v>74</v>
      </c>
      <c r="C53" s="50" t="s">
        <v>85</v>
      </c>
      <c r="D53" s="51">
        <v>83967.93</v>
      </c>
      <c r="E53" s="52">
        <v>0.64</v>
      </c>
    </row>
    <row r="54" spans="1:5" ht="15.75">
      <c r="A54" s="3">
        <v>18</v>
      </c>
      <c r="B54" s="43" t="s">
        <v>77</v>
      </c>
      <c r="C54" s="44"/>
      <c r="D54" s="78">
        <v>923647.27</v>
      </c>
      <c r="E54" s="78">
        <v>7.09</v>
      </c>
    </row>
    <row r="55" spans="1:9" ht="15.75">
      <c r="A55" s="3">
        <v>19</v>
      </c>
      <c r="B55" s="43" t="s">
        <v>78</v>
      </c>
      <c r="C55" s="44"/>
      <c r="D55" s="45">
        <v>4258148.24</v>
      </c>
      <c r="E55" s="45">
        <v>30.55</v>
      </c>
      <c r="I55" s="22"/>
    </row>
    <row r="56" spans="1:5" ht="15.75">
      <c r="A56" s="3">
        <v>20</v>
      </c>
      <c r="B56" s="56" t="s">
        <v>122</v>
      </c>
      <c r="C56" s="56" t="s">
        <v>123</v>
      </c>
      <c r="D56" s="57">
        <v>71532.63</v>
      </c>
      <c r="E56" s="59">
        <v>1.51</v>
      </c>
    </row>
    <row r="57" spans="1:13" ht="18" customHeight="1" hidden="1">
      <c r="A57" s="3">
        <v>20</v>
      </c>
      <c r="B57" s="29" t="s">
        <v>64</v>
      </c>
      <c r="C57" s="14" t="s">
        <v>54</v>
      </c>
      <c r="D57" s="15">
        <v>0</v>
      </c>
      <c r="E57" s="15"/>
      <c r="F57" s="13"/>
      <c r="G57" s="13"/>
      <c r="H57" s="13"/>
      <c r="J57" s="13"/>
      <c r="M57" s="16"/>
    </row>
    <row r="58" spans="1:10" ht="15.75" hidden="1">
      <c r="A58" s="3">
        <v>21</v>
      </c>
      <c r="B58" s="37" t="s">
        <v>70</v>
      </c>
      <c r="C58" s="38" t="s">
        <v>17</v>
      </c>
      <c r="D58" s="15">
        <v>0</v>
      </c>
      <c r="E58" s="15"/>
      <c r="J58" s="13"/>
    </row>
    <row r="59" spans="4:5" ht="15.75">
      <c r="D59" s="53"/>
      <c r="E59" s="53"/>
    </row>
    <row r="60" spans="4:5" ht="15.75">
      <c r="D60" s="53"/>
      <c r="E60" s="53"/>
    </row>
    <row r="62" spans="2:3" ht="15.75">
      <c r="B62" s="54" t="s">
        <v>79</v>
      </c>
      <c r="C62" s="53" t="s">
        <v>80</v>
      </c>
    </row>
    <row r="63" spans="2:3" ht="15.75">
      <c r="B63" s="54"/>
      <c r="C63" s="54"/>
    </row>
    <row r="64" spans="2:3" ht="15.75">
      <c r="B64" s="54" t="s">
        <v>81</v>
      </c>
      <c r="C64" s="53" t="s">
        <v>82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M61"/>
  <sheetViews>
    <sheetView view="pageBreakPreview" zoomScale="56" zoomScaleNormal="75" zoomScaleSheetLayoutView="56" zoomScalePageLayoutView="0" workbookViewId="0" topLeftCell="A1">
      <pane xSplit="3" ySplit="8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0" sqref="F20:I35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9.875" style="2" customWidth="1"/>
    <col min="5" max="5" width="23.7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172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106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13159.13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13021.03</v>
      </c>
      <c r="E7" s="131"/>
    </row>
    <row r="8" spans="1:5" ht="15.75">
      <c r="A8" s="3"/>
      <c r="B8" s="7" t="s">
        <v>7</v>
      </c>
      <c r="C8" s="130"/>
      <c r="D8" s="131">
        <v>138.1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1168530.74</v>
      </c>
      <c r="E10" s="12">
        <v>7.4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134223.13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462675.01</v>
      </c>
      <c r="E12" s="15">
        <v>2.93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165805.04</v>
      </c>
      <c r="E13" s="19">
        <v>1.05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116853.07</v>
      </c>
      <c r="E14" s="19">
        <v>0.74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14211.86</v>
      </c>
      <c r="E15" s="19">
        <v>0.09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93166.64</v>
      </c>
      <c r="E16" s="19">
        <v>0.59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3158.19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66322.02</v>
      </c>
      <c r="E18" s="19">
        <v>0.42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3158.19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481624.15</v>
      </c>
      <c r="E20" s="15">
        <v>3.04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182385.54</v>
      </c>
      <c r="E21" s="24">
        <v>2.3</v>
      </c>
      <c r="F21" s="13"/>
      <c r="G21" s="13"/>
      <c r="H21" s="2"/>
      <c r="I21" s="22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78165.23</v>
      </c>
      <c r="E22" s="19">
        <v>0.99</v>
      </c>
      <c r="F22" s="13"/>
      <c r="G22" s="13"/>
      <c r="H22" s="2"/>
      <c r="I22" s="22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40266.94</v>
      </c>
      <c r="E23" s="19">
        <v>0.51</v>
      </c>
      <c r="F23" s="13"/>
      <c r="G23" s="13"/>
      <c r="H23" s="2"/>
      <c r="I23" s="22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40266.94</v>
      </c>
      <c r="E24" s="19">
        <v>0.51</v>
      </c>
      <c r="F24" s="13"/>
      <c r="G24" s="13"/>
      <c r="H24" s="2"/>
      <c r="I24" s="22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23686.43</v>
      </c>
      <c r="E25" s="19">
        <v>0.3</v>
      </c>
      <c r="F25" s="13"/>
      <c r="G25" s="13"/>
      <c r="H25" s="2"/>
      <c r="I25" s="22"/>
    </row>
    <row r="26" spans="1:10" s="16" customFormat="1" ht="15.75">
      <c r="A26" s="17"/>
      <c r="B26" s="23" t="s">
        <v>45</v>
      </c>
      <c r="C26" s="6"/>
      <c r="D26" s="24">
        <v>299238.61</v>
      </c>
      <c r="E26" s="24">
        <v>3.78</v>
      </c>
      <c r="F26" s="13"/>
      <c r="G26" s="13"/>
      <c r="H26" s="2"/>
      <c r="I26" s="22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120800.81</v>
      </c>
      <c r="E27" s="19">
        <v>1.53</v>
      </c>
      <c r="F27" s="13"/>
      <c r="G27" s="13"/>
      <c r="H27" s="2"/>
      <c r="I27" s="22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60005.63</v>
      </c>
      <c r="E28" s="19">
        <v>0.76</v>
      </c>
      <c r="F28" s="13"/>
      <c r="G28" s="13"/>
      <c r="H28" s="2"/>
      <c r="I28" s="22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20528.24</v>
      </c>
      <c r="E29" s="19">
        <v>0.26</v>
      </c>
      <c r="F29" s="13"/>
      <c r="G29" s="13"/>
      <c r="H29" s="2"/>
      <c r="I29" s="22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14211.86</v>
      </c>
      <c r="E30" s="19">
        <v>0.18</v>
      </c>
      <c r="F30" s="13"/>
      <c r="G30" s="13"/>
      <c r="H30" s="2"/>
      <c r="I30" s="22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15001.41</v>
      </c>
      <c r="E31" s="19">
        <v>0.19</v>
      </c>
      <c r="F31" s="13"/>
      <c r="G31" s="13"/>
      <c r="H31" s="2"/>
      <c r="I31" s="22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68690.66</v>
      </c>
      <c r="E32" s="19">
        <v>0.87</v>
      </c>
      <c r="F32" s="13"/>
      <c r="G32" s="13"/>
      <c r="H32" s="2"/>
      <c r="I32" s="22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18949.15</v>
      </c>
      <c r="E33" s="75">
        <v>0.12</v>
      </c>
      <c r="F33" s="13"/>
      <c r="G33" s="13"/>
      <c r="H33" s="2"/>
      <c r="I33" s="22"/>
    </row>
    <row r="34" spans="1:13" ht="47.25">
      <c r="A34" s="17">
        <v>6</v>
      </c>
      <c r="B34" s="29" t="s">
        <v>124</v>
      </c>
      <c r="C34" s="14" t="s">
        <v>125</v>
      </c>
      <c r="D34" s="15">
        <v>7891.8</v>
      </c>
      <c r="E34" s="15">
        <v>0.05</v>
      </c>
      <c r="F34" s="13"/>
      <c r="G34" s="13"/>
      <c r="I34" s="22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165805.04</v>
      </c>
      <c r="E35" s="15">
        <v>1.05</v>
      </c>
      <c r="F35" s="13"/>
      <c r="G35" s="13"/>
      <c r="I35" s="22"/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123169.46</v>
      </c>
      <c r="E36" s="34">
        <v>0.78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42635.58</v>
      </c>
      <c r="E37" s="34">
        <v>0.27</v>
      </c>
      <c r="I37" s="35"/>
    </row>
    <row r="38" spans="1:10" s="16" customFormat="1" ht="15.75">
      <c r="A38" s="30">
        <v>8</v>
      </c>
      <c r="B38" s="29" t="s">
        <v>71</v>
      </c>
      <c r="C38" s="39"/>
      <c r="D38" s="55">
        <v>355410.6</v>
      </c>
      <c r="E38" s="12">
        <v>2.25</v>
      </c>
      <c r="J38" s="40"/>
    </row>
    <row r="39" spans="1:10" s="16" customFormat="1" ht="15.75">
      <c r="A39" s="30">
        <v>9</v>
      </c>
      <c r="B39" s="29" t="s">
        <v>72</v>
      </c>
      <c r="C39" s="39"/>
      <c r="D39" s="12">
        <v>31164</v>
      </c>
      <c r="E39" s="12">
        <v>0.2</v>
      </c>
      <c r="J39" s="40"/>
    </row>
    <row r="40" spans="1:10" s="16" customFormat="1" ht="15.75">
      <c r="A40" s="30">
        <v>10</v>
      </c>
      <c r="B40" s="29" t="s">
        <v>94</v>
      </c>
      <c r="C40" s="39"/>
      <c r="D40" s="12">
        <v>31140.14</v>
      </c>
      <c r="E40" s="12">
        <v>0.2</v>
      </c>
      <c r="J40" s="40"/>
    </row>
    <row r="41" spans="1:10" s="16" customFormat="1" ht="15.75">
      <c r="A41" s="30">
        <v>11</v>
      </c>
      <c r="B41" s="37" t="s">
        <v>157</v>
      </c>
      <c r="C41" s="39" t="s">
        <v>17</v>
      </c>
      <c r="D41" s="12">
        <v>341084.65</v>
      </c>
      <c r="E41" s="12">
        <v>2.16</v>
      </c>
      <c r="J41" s="40"/>
    </row>
    <row r="42" spans="1:10" ht="15.75">
      <c r="A42" s="30">
        <v>12</v>
      </c>
      <c r="B42" s="37" t="s">
        <v>73</v>
      </c>
      <c r="C42" s="31"/>
      <c r="D42" s="15">
        <v>3198498.41</v>
      </c>
      <c r="E42" s="15">
        <v>20.25</v>
      </c>
      <c r="G42" s="13"/>
      <c r="I42" s="13"/>
      <c r="J42" s="13"/>
    </row>
    <row r="43" spans="1:10" ht="93.75" customHeight="1">
      <c r="A43" s="30">
        <v>13</v>
      </c>
      <c r="B43" s="41" t="s">
        <v>167</v>
      </c>
      <c r="C43" s="42" t="s">
        <v>84</v>
      </c>
      <c r="D43" s="15">
        <v>480045.06</v>
      </c>
      <c r="E43" s="15">
        <v>3.04</v>
      </c>
      <c r="F43" s="13"/>
      <c r="G43" s="13"/>
      <c r="J43" s="13"/>
    </row>
    <row r="44" spans="1:10" ht="15.75">
      <c r="A44" s="30">
        <v>14</v>
      </c>
      <c r="B44" s="43" t="s">
        <v>75</v>
      </c>
      <c r="C44" s="44"/>
      <c r="D44" s="45">
        <v>3678543.47</v>
      </c>
      <c r="E44" s="45">
        <v>23.29</v>
      </c>
      <c r="G44" s="13"/>
      <c r="I44" s="13"/>
      <c r="J44" s="13"/>
    </row>
    <row r="45" spans="1:5" ht="15.75">
      <c r="A45" s="30">
        <v>15</v>
      </c>
      <c r="B45" s="37" t="s">
        <v>76</v>
      </c>
      <c r="C45" s="31"/>
      <c r="D45" s="15">
        <v>796127.38</v>
      </c>
      <c r="E45" s="15">
        <v>5.5</v>
      </c>
    </row>
    <row r="46" spans="1:9" ht="21" customHeight="1">
      <c r="A46" s="17"/>
      <c r="B46" s="68"/>
      <c r="C46" s="46" t="s">
        <v>212</v>
      </c>
      <c r="D46" s="47">
        <v>63163.83</v>
      </c>
      <c r="E46" s="47">
        <v>0.44</v>
      </c>
      <c r="I46" s="61"/>
    </row>
    <row r="47" spans="1:9" ht="15.75">
      <c r="A47" s="17"/>
      <c r="B47" s="46"/>
      <c r="C47" s="46" t="s">
        <v>211</v>
      </c>
      <c r="D47" s="47">
        <v>385562.51</v>
      </c>
      <c r="E47" s="47">
        <v>2.66</v>
      </c>
      <c r="I47" s="61"/>
    </row>
    <row r="48" spans="1:9" ht="15.75">
      <c r="A48" s="17"/>
      <c r="B48" s="46"/>
      <c r="C48" s="46" t="s">
        <v>234</v>
      </c>
      <c r="D48" s="47">
        <v>9211.39</v>
      </c>
      <c r="E48" s="47">
        <v>0.06</v>
      </c>
      <c r="I48" s="61"/>
    </row>
    <row r="49" spans="1:9" ht="15.75">
      <c r="A49" s="17"/>
      <c r="B49" s="46"/>
      <c r="C49" s="46" t="s">
        <v>215</v>
      </c>
      <c r="D49" s="47">
        <v>305291.82</v>
      </c>
      <c r="E49" s="47">
        <v>2.11</v>
      </c>
      <c r="I49" s="61"/>
    </row>
    <row r="50" spans="1:9" ht="15.75">
      <c r="A50" s="17"/>
      <c r="B50" s="46"/>
      <c r="C50" s="46" t="s">
        <v>223</v>
      </c>
      <c r="D50" s="47">
        <v>32897.83</v>
      </c>
      <c r="E50" s="47">
        <v>0.23</v>
      </c>
      <c r="I50" s="61"/>
    </row>
    <row r="51" spans="1:5" ht="86.25" customHeight="1">
      <c r="A51" s="3">
        <v>16</v>
      </c>
      <c r="B51" s="49" t="s">
        <v>74</v>
      </c>
      <c r="C51" s="50" t="s">
        <v>85</v>
      </c>
      <c r="D51" s="51">
        <v>79612.74</v>
      </c>
      <c r="E51" s="52">
        <v>0.55</v>
      </c>
    </row>
    <row r="52" spans="1:5" ht="15.75">
      <c r="A52" s="3">
        <v>17</v>
      </c>
      <c r="B52" s="43" t="s">
        <v>77</v>
      </c>
      <c r="C52" s="44"/>
      <c r="D52" s="45">
        <v>875740.12</v>
      </c>
      <c r="E52" s="45">
        <v>6.05</v>
      </c>
    </row>
    <row r="53" spans="1:9" ht="15.75">
      <c r="A53" s="3">
        <v>18</v>
      </c>
      <c r="B53" s="43" t="s">
        <v>78</v>
      </c>
      <c r="C53" s="44"/>
      <c r="D53" s="45">
        <v>4554283.59</v>
      </c>
      <c r="E53" s="45">
        <v>29.34</v>
      </c>
      <c r="I53" s="22"/>
    </row>
    <row r="54" spans="1:13" ht="18" customHeight="1">
      <c r="A54" s="3">
        <v>19</v>
      </c>
      <c r="B54" s="56" t="s">
        <v>120</v>
      </c>
      <c r="C54" s="56" t="s">
        <v>123</v>
      </c>
      <c r="D54" s="79">
        <v>71585.67</v>
      </c>
      <c r="E54" s="79">
        <v>1.36</v>
      </c>
      <c r="F54" s="13"/>
      <c r="G54" s="13"/>
      <c r="H54" s="13"/>
      <c r="J54" s="13"/>
      <c r="M54" s="16"/>
    </row>
    <row r="55" spans="1:5" ht="15.75">
      <c r="A55" s="3"/>
      <c r="B55" s="56"/>
      <c r="C55" s="56" t="s">
        <v>194</v>
      </c>
      <c r="D55" s="57">
        <v>22107.34</v>
      </c>
      <c r="E55" s="57">
        <v>0.14</v>
      </c>
    </row>
    <row r="59" spans="2:3" ht="15.75">
      <c r="B59" s="54" t="s">
        <v>79</v>
      </c>
      <c r="C59" s="53" t="s">
        <v>80</v>
      </c>
    </row>
    <row r="60" spans="2:3" ht="15.75">
      <c r="B60" s="54"/>
      <c r="C60" s="54"/>
    </row>
    <row r="61" spans="2:3" ht="15.75">
      <c r="B61" s="54" t="s">
        <v>81</v>
      </c>
      <c r="C61" s="53" t="s">
        <v>82</v>
      </c>
    </row>
  </sheetData>
  <sheetProtection/>
  <mergeCells count="9">
    <mergeCell ref="C5:C9"/>
    <mergeCell ref="D5:E5"/>
    <mergeCell ref="D6:E6"/>
    <mergeCell ref="D7:E7"/>
    <mergeCell ref="D8:E8"/>
    <mergeCell ref="D1:E1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7"/>
  </sheetPr>
  <dimension ref="A1:M61"/>
  <sheetViews>
    <sheetView view="pageBreakPreview" zoomScale="60" zoomScaleNormal="75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0" sqref="F20:H34"/>
    </sheetView>
  </sheetViews>
  <sheetFormatPr defaultColWidth="10.25390625" defaultRowHeight="12.75"/>
  <cols>
    <col min="1" max="1" width="6.125" style="1" customWidth="1"/>
    <col min="2" max="2" width="92.0039062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173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93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3817.7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3817.7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337179.26</v>
      </c>
      <c r="E10" s="12">
        <v>7.36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38940.54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101703.53</v>
      </c>
      <c r="E12" s="15">
        <v>2.22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36649.92</v>
      </c>
      <c r="E13" s="19">
        <v>0.8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25654.94</v>
      </c>
      <c r="E14" s="19">
        <v>0.56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3206.87</v>
      </c>
      <c r="E15" s="19">
        <v>0.07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20615.58</v>
      </c>
      <c r="E16" s="19">
        <v>0.45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916.25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15576.22</v>
      </c>
      <c r="E18" s="19">
        <v>0.34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916.25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195848</v>
      </c>
      <c r="E20" s="15">
        <v>4.28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74216.09</v>
      </c>
      <c r="E21" s="24">
        <v>3.24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27487.44</v>
      </c>
      <c r="E22" s="19">
        <v>1.2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13285.6</v>
      </c>
      <c r="E23" s="19">
        <v>0.58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23822.45</v>
      </c>
      <c r="E24" s="19">
        <v>1.04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9620.6</v>
      </c>
      <c r="E25" s="19">
        <v>0.42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v>121631.91</v>
      </c>
      <c r="E26" s="24">
        <v>5.32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49019.27</v>
      </c>
      <c r="E27" s="19">
        <v>2.14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24280.57</v>
      </c>
      <c r="E28" s="19">
        <v>1.06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8475.29</v>
      </c>
      <c r="E29" s="19">
        <v>0.37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5726.55</v>
      </c>
      <c r="E30" s="19">
        <v>0.25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6184.67</v>
      </c>
      <c r="E31" s="19">
        <v>0.27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27945.56</v>
      </c>
      <c r="E32" s="19">
        <v>1.22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5497.49</v>
      </c>
      <c r="E33" s="75">
        <v>0.12</v>
      </c>
      <c r="F33" s="13"/>
      <c r="G33" s="13"/>
      <c r="H33" s="2"/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2380.08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52684.26</v>
      </c>
      <c r="E35" s="15">
        <v>1.15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38940.54</v>
      </c>
      <c r="E36" s="34">
        <v>0.85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13743.72</v>
      </c>
      <c r="E37" s="34">
        <v>0.3</v>
      </c>
      <c r="I37" s="35"/>
    </row>
    <row r="38" spans="1:10" s="16" customFormat="1" ht="14.25" customHeight="1">
      <c r="A38" s="30">
        <v>8</v>
      </c>
      <c r="B38" s="29" t="s">
        <v>71</v>
      </c>
      <c r="C38" s="39"/>
      <c r="D38" s="55">
        <v>116851.2</v>
      </c>
      <c r="E38" s="12">
        <v>2.55</v>
      </c>
      <c r="J38" s="40"/>
    </row>
    <row r="39" spans="1:10" s="16" customFormat="1" ht="14.25" customHeight="1">
      <c r="A39" s="30">
        <v>9</v>
      </c>
      <c r="B39" s="29" t="s">
        <v>72</v>
      </c>
      <c r="C39" s="39"/>
      <c r="D39" s="12">
        <v>29400</v>
      </c>
      <c r="E39" s="12">
        <v>0.64</v>
      </c>
      <c r="J39" s="40"/>
    </row>
    <row r="40" spans="1:10" s="16" customFormat="1" ht="14.25" customHeight="1">
      <c r="A40" s="30">
        <v>10</v>
      </c>
      <c r="B40" s="37" t="s">
        <v>157</v>
      </c>
      <c r="C40" s="14" t="s">
        <v>17</v>
      </c>
      <c r="D40" s="12">
        <v>118195.99</v>
      </c>
      <c r="E40" s="12">
        <v>2.58</v>
      </c>
      <c r="J40" s="40"/>
    </row>
    <row r="41" spans="1:10" s="16" customFormat="1" ht="14.25" customHeight="1">
      <c r="A41" s="30">
        <v>11</v>
      </c>
      <c r="B41" s="29" t="s">
        <v>87</v>
      </c>
      <c r="C41" s="39"/>
      <c r="D41" s="12">
        <v>24000</v>
      </c>
      <c r="E41" s="12">
        <v>0.52</v>
      </c>
      <c r="J41" s="40"/>
    </row>
    <row r="42" spans="1:10" ht="15.75">
      <c r="A42" s="30">
        <v>12</v>
      </c>
      <c r="B42" s="37" t="s">
        <v>73</v>
      </c>
      <c r="C42" s="31"/>
      <c r="D42" s="15">
        <v>1022680.35</v>
      </c>
      <c r="E42" s="15">
        <v>22.32</v>
      </c>
      <c r="G42" s="13"/>
      <c r="I42" s="13"/>
      <c r="J42" s="13"/>
    </row>
    <row r="43" spans="1:10" ht="93.75" customHeight="1">
      <c r="A43" s="30">
        <v>13</v>
      </c>
      <c r="B43" s="41" t="s">
        <v>167</v>
      </c>
      <c r="C43" s="42" t="s">
        <v>84</v>
      </c>
      <c r="D43" s="15">
        <v>153471.54</v>
      </c>
      <c r="E43" s="15">
        <v>3.35</v>
      </c>
      <c r="F43" s="13"/>
      <c r="G43" s="13"/>
      <c r="J43" s="13"/>
    </row>
    <row r="44" spans="1:10" ht="15.75">
      <c r="A44" s="30">
        <v>14</v>
      </c>
      <c r="B44" s="43" t="s">
        <v>75</v>
      </c>
      <c r="C44" s="44"/>
      <c r="D44" s="45">
        <v>1176151.89</v>
      </c>
      <c r="E44" s="45">
        <v>25.67</v>
      </c>
      <c r="G44" s="13"/>
      <c r="I44" s="13"/>
      <c r="J44" s="13"/>
    </row>
    <row r="45" spans="1:5" ht="15.75" hidden="1">
      <c r="A45" s="30">
        <v>15</v>
      </c>
      <c r="B45" s="37" t="s">
        <v>76</v>
      </c>
      <c r="C45" s="31"/>
      <c r="D45" s="15">
        <v>0</v>
      </c>
      <c r="E45" s="15">
        <v>0</v>
      </c>
    </row>
    <row r="46" spans="1:5" ht="15.75" hidden="1">
      <c r="A46" s="17"/>
      <c r="B46" s="46"/>
      <c r="C46" s="46"/>
      <c r="D46" s="47"/>
      <c r="E46" s="47">
        <v>0</v>
      </c>
    </row>
    <row r="47" spans="1:5" ht="15.75" hidden="1">
      <c r="A47" s="17"/>
      <c r="B47" s="46"/>
      <c r="C47" s="46"/>
      <c r="D47" s="47"/>
      <c r="E47" s="47">
        <v>0</v>
      </c>
    </row>
    <row r="48" spans="1:5" ht="15.75" hidden="1">
      <c r="A48" s="17"/>
      <c r="B48" s="46"/>
      <c r="C48" s="46"/>
      <c r="D48" s="48"/>
      <c r="E48" s="47">
        <v>0</v>
      </c>
    </row>
    <row r="49" spans="1:5" ht="89.25" hidden="1">
      <c r="A49" s="3">
        <v>16</v>
      </c>
      <c r="B49" s="49" t="s">
        <v>74</v>
      </c>
      <c r="C49" s="50" t="s">
        <v>85</v>
      </c>
      <c r="D49" s="51">
        <v>0</v>
      </c>
      <c r="E49" s="52">
        <v>0</v>
      </c>
    </row>
    <row r="50" spans="1:5" ht="15.75" hidden="1">
      <c r="A50" s="3">
        <v>17</v>
      </c>
      <c r="B50" s="43" t="s">
        <v>77</v>
      </c>
      <c r="C50" s="44"/>
      <c r="D50" s="45">
        <v>0</v>
      </c>
      <c r="E50" s="45">
        <v>0</v>
      </c>
    </row>
    <row r="51" spans="1:9" ht="15.75">
      <c r="A51" s="3">
        <v>15</v>
      </c>
      <c r="B51" s="43" t="s">
        <v>78</v>
      </c>
      <c r="C51" s="44"/>
      <c r="D51" s="45">
        <v>1176151.89</v>
      </c>
      <c r="E51" s="45">
        <v>25.67</v>
      </c>
      <c r="I51" s="22"/>
    </row>
    <row r="52" spans="1:13" ht="18" customHeight="1" hidden="1">
      <c r="A52" s="3">
        <v>16</v>
      </c>
      <c r="B52" s="29" t="s">
        <v>64</v>
      </c>
      <c r="C52" s="14" t="s">
        <v>54</v>
      </c>
      <c r="D52" s="15">
        <v>0</v>
      </c>
      <c r="E52" s="15"/>
      <c r="F52" s="13"/>
      <c r="G52" s="13"/>
      <c r="H52" s="13"/>
      <c r="J52" s="13"/>
      <c r="M52" s="16"/>
    </row>
    <row r="53" spans="1:10" ht="15.75" hidden="1">
      <c r="A53" s="3">
        <v>17</v>
      </c>
      <c r="B53" s="37" t="s">
        <v>70</v>
      </c>
      <c r="C53" s="38" t="s">
        <v>17</v>
      </c>
      <c r="D53" s="15">
        <v>0</v>
      </c>
      <c r="E53" s="15"/>
      <c r="J53" s="13"/>
    </row>
    <row r="54" spans="4:5" ht="15.75">
      <c r="D54" s="53"/>
      <c r="E54" s="53"/>
    </row>
    <row r="59" spans="2:3" ht="15.75">
      <c r="B59" s="54" t="s">
        <v>79</v>
      </c>
      <c r="C59" s="53" t="s">
        <v>80</v>
      </c>
    </row>
    <row r="60" spans="2:3" ht="15.75">
      <c r="B60" s="54"/>
      <c r="C60" s="54"/>
    </row>
    <row r="61" spans="2:3" ht="15.75">
      <c r="B61" s="54" t="s">
        <v>81</v>
      </c>
      <c r="C61" s="53" t="s">
        <v>82</v>
      </c>
    </row>
  </sheetData>
  <sheetProtection/>
  <mergeCells count="9">
    <mergeCell ref="C5:C9"/>
    <mergeCell ref="D5:E5"/>
    <mergeCell ref="D6:E6"/>
    <mergeCell ref="D7:E7"/>
    <mergeCell ref="D8:E8"/>
    <mergeCell ref="D1:E1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FFFF"/>
  </sheetPr>
  <dimension ref="A1:M66"/>
  <sheetViews>
    <sheetView view="pageBreakPreview" zoomScale="60" zoomScalePageLayoutView="0" workbookViewId="0" topLeftCell="A1">
      <pane xSplit="3" ySplit="7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30" sqref="M30"/>
    </sheetView>
  </sheetViews>
  <sheetFormatPr defaultColWidth="10.25390625" defaultRowHeight="12.75"/>
  <cols>
    <col min="1" max="1" width="6.625" style="1" customWidth="1"/>
    <col min="2" max="2" width="92.2539062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0.2421875" style="2" customWidth="1"/>
    <col min="10" max="10" width="10.25390625" style="2" customWidth="1"/>
    <col min="11" max="11" width="14.75390625" style="2" customWidth="1"/>
    <col min="12" max="13" width="10.25390625" style="2" customWidth="1"/>
    <col min="14" max="16384" width="10.25390625" style="2" customWidth="1"/>
  </cols>
  <sheetData>
    <row r="1" spans="4:6" ht="92.25" customHeight="1">
      <c r="D1" s="124" t="s">
        <v>143</v>
      </c>
      <c r="E1" s="124"/>
      <c r="F1" s="124"/>
    </row>
    <row r="2" spans="2:5" ht="42.75" customHeight="1">
      <c r="B2" s="126" t="s">
        <v>174</v>
      </c>
      <c r="C2" s="126"/>
      <c r="D2" s="126"/>
      <c r="E2" s="126"/>
    </row>
    <row r="3" spans="1:9" ht="19.5" customHeight="1">
      <c r="A3" s="3"/>
      <c r="B3" s="4" t="s">
        <v>0</v>
      </c>
      <c r="C3" s="136" t="s">
        <v>95</v>
      </c>
      <c r="D3" s="137"/>
      <c r="E3" s="138"/>
      <c r="I3" s="5"/>
    </row>
    <row r="4" spans="1:5" ht="51.75" customHeight="1" hidden="1">
      <c r="A4" s="3"/>
      <c r="B4" s="4" t="s">
        <v>1</v>
      </c>
      <c r="C4" s="133" t="s">
        <v>2</v>
      </c>
      <c r="D4" s="134"/>
      <c r="E4" s="135"/>
    </row>
    <row r="5" spans="1:9" ht="21" customHeight="1">
      <c r="A5" s="3"/>
      <c r="B5" s="7" t="s">
        <v>3</v>
      </c>
      <c r="C5" s="141" t="s">
        <v>4</v>
      </c>
      <c r="D5" s="139">
        <v>9814.1</v>
      </c>
      <c r="E5" s="140"/>
      <c r="I5" s="5"/>
    </row>
    <row r="6" spans="1:5" ht="14.25" customHeight="1" hidden="1">
      <c r="A6" s="3"/>
      <c r="B6" s="7" t="s">
        <v>5</v>
      </c>
      <c r="C6" s="142"/>
      <c r="D6" s="139">
        <v>3048.1</v>
      </c>
      <c r="E6" s="140"/>
    </row>
    <row r="7" spans="1:5" ht="15.75">
      <c r="A7" s="3"/>
      <c r="B7" s="7" t="s">
        <v>6</v>
      </c>
      <c r="C7" s="142"/>
      <c r="D7" s="139">
        <v>9814.1</v>
      </c>
      <c r="E7" s="140"/>
    </row>
    <row r="8" spans="1:5" ht="15.75">
      <c r="A8" s="3"/>
      <c r="B8" s="7" t="s">
        <v>7</v>
      </c>
      <c r="C8" s="142"/>
      <c r="D8" s="139">
        <v>0</v>
      </c>
      <c r="E8" s="140"/>
    </row>
    <row r="9" spans="1:5" ht="54" customHeight="1">
      <c r="A9" s="3"/>
      <c r="B9" s="8" t="s">
        <v>8</v>
      </c>
      <c r="C9" s="143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872669.77</v>
      </c>
      <c r="E10" s="12">
        <v>7.41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100103.82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307377.61</v>
      </c>
      <c r="E12" s="15">
        <v>2.61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110703.05</v>
      </c>
      <c r="E13" s="19">
        <v>0.94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77727.67</v>
      </c>
      <c r="E14" s="19">
        <v>0.66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9421.54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62417.68</v>
      </c>
      <c r="E16" s="19">
        <v>0.53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2355.38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42396.91</v>
      </c>
      <c r="E18" s="19">
        <v>0.36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2355.38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396882.2</v>
      </c>
      <c r="E20" s="15">
        <v>3.37</v>
      </c>
      <c r="F20" s="13"/>
      <c r="G20" s="13"/>
      <c r="I20" s="22"/>
      <c r="J20" s="13"/>
      <c r="M20" s="16"/>
    </row>
    <row r="21" spans="1:11" s="16" customFormat="1" ht="15.75">
      <c r="A21" s="17"/>
      <c r="B21" s="23" t="s">
        <v>33</v>
      </c>
      <c r="C21" s="6"/>
      <c r="D21" s="24">
        <v>162521.5</v>
      </c>
      <c r="E21" s="24">
        <v>2.76</v>
      </c>
      <c r="F21" s="13"/>
      <c r="G21" s="13"/>
      <c r="H21" s="2"/>
      <c r="I21" s="22"/>
      <c r="J21" s="13"/>
      <c r="K21" s="2"/>
    </row>
    <row r="22" spans="1:11" s="16" customFormat="1" ht="30.75" customHeight="1">
      <c r="A22" s="21" t="s">
        <v>34</v>
      </c>
      <c r="B22" s="27" t="s">
        <v>35</v>
      </c>
      <c r="C22" s="6" t="s">
        <v>36</v>
      </c>
      <c r="D22" s="19">
        <v>65361.91</v>
      </c>
      <c r="E22" s="19">
        <v>1.11</v>
      </c>
      <c r="F22" s="13"/>
      <c r="G22" s="13"/>
      <c r="H22" s="2"/>
      <c r="I22" s="22"/>
      <c r="J22" s="13"/>
      <c r="K22" s="2"/>
    </row>
    <row r="23" spans="1:11" s="16" customFormat="1" ht="20.25" customHeight="1">
      <c r="A23" s="17" t="s">
        <v>37</v>
      </c>
      <c r="B23" s="27" t="s">
        <v>38</v>
      </c>
      <c r="C23" s="6" t="s">
        <v>39</v>
      </c>
      <c r="D23" s="19">
        <v>33564.22</v>
      </c>
      <c r="E23" s="19">
        <v>0.57</v>
      </c>
      <c r="F23" s="13"/>
      <c r="G23" s="13"/>
      <c r="H23" s="2"/>
      <c r="I23" s="22"/>
      <c r="J23" s="13"/>
      <c r="K23" s="2"/>
    </row>
    <row r="24" spans="1:11" s="16" customFormat="1" ht="15.75">
      <c r="A24" s="17" t="s">
        <v>40</v>
      </c>
      <c r="B24" s="27" t="s">
        <v>41</v>
      </c>
      <c r="C24" s="6" t="s">
        <v>42</v>
      </c>
      <c r="D24" s="19">
        <v>42396.91</v>
      </c>
      <c r="E24" s="19">
        <v>0.72</v>
      </c>
      <c r="F24" s="13"/>
      <c r="G24" s="13"/>
      <c r="H24" s="2"/>
      <c r="I24" s="22"/>
      <c r="J24" s="13"/>
      <c r="K24" s="2"/>
    </row>
    <row r="25" spans="1:11" s="16" customFormat="1" ht="15.75">
      <c r="A25" s="17" t="s">
        <v>43</v>
      </c>
      <c r="B25" s="27" t="s">
        <v>44</v>
      </c>
      <c r="C25" s="6" t="s">
        <v>20</v>
      </c>
      <c r="D25" s="19">
        <v>21198.46</v>
      </c>
      <c r="E25" s="19">
        <v>0.36</v>
      </c>
      <c r="F25" s="13"/>
      <c r="G25" s="13"/>
      <c r="H25" s="2"/>
      <c r="I25" s="22"/>
      <c r="J25" s="13"/>
      <c r="K25" s="2"/>
    </row>
    <row r="26" spans="1:11" s="16" customFormat="1" ht="15.75">
      <c r="A26" s="17"/>
      <c r="B26" s="23" t="s">
        <v>45</v>
      </c>
      <c r="C26" s="6"/>
      <c r="D26" s="24">
        <v>234360.7</v>
      </c>
      <c r="E26" s="24">
        <v>3.98</v>
      </c>
      <c r="F26" s="13"/>
      <c r="G26" s="13"/>
      <c r="H26" s="2"/>
      <c r="I26" s="22"/>
      <c r="J26" s="13"/>
      <c r="K26" s="2"/>
    </row>
    <row r="27" spans="1:11" s="16" customFormat="1" ht="16.5" customHeight="1">
      <c r="A27" s="17" t="s">
        <v>46</v>
      </c>
      <c r="B27" s="18" t="s">
        <v>47</v>
      </c>
      <c r="C27" s="6" t="s">
        <v>48</v>
      </c>
      <c r="D27" s="19">
        <v>93626.51</v>
      </c>
      <c r="E27" s="19">
        <v>1.59</v>
      </c>
      <c r="F27" s="13"/>
      <c r="G27" s="13"/>
      <c r="H27" s="2"/>
      <c r="I27" s="22"/>
      <c r="J27" s="13"/>
      <c r="K27" s="2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47107.68</v>
      </c>
      <c r="E28" s="19">
        <v>0.8</v>
      </c>
      <c r="F28" s="13"/>
      <c r="G28" s="13"/>
      <c r="H28" s="2"/>
      <c r="I28" s="22"/>
      <c r="J28" s="13"/>
      <c r="K28" s="2"/>
      <c r="L28" s="2"/>
      <c r="M28" s="2"/>
    </row>
    <row r="29" spans="1:11" s="16" customFormat="1" ht="20.25" customHeight="1">
      <c r="A29" s="21" t="s">
        <v>52</v>
      </c>
      <c r="B29" s="18" t="s">
        <v>53</v>
      </c>
      <c r="C29" s="6" t="s">
        <v>54</v>
      </c>
      <c r="D29" s="19">
        <v>16487.69</v>
      </c>
      <c r="E29" s="19">
        <v>0.28</v>
      </c>
      <c r="F29" s="13"/>
      <c r="G29" s="13"/>
      <c r="H29" s="2"/>
      <c r="I29" s="22"/>
      <c r="J29" s="13"/>
      <c r="K29" s="2"/>
    </row>
    <row r="30" spans="1:11" s="16" customFormat="1" ht="19.5" customHeight="1">
      <c r="A30" s="17" t="s">
        <v>55</v>
      </c>
      <c r="B30" s="18" t="s">
        <v>56</v>
      </c>
      <c r="C30" s="6" t="s">
        <v>57</v>
      </c>
      <c r="D30" s="19">
        <v>11188.07</v>
      </c>
      <c r="E30" s="19">
        <v>0.19</v>
      </c>
      <c r="F30" s="13"/>
      <c r="G30" s="13"/>
      <c r="H30" s="2"/>
      <c r="I30" s="22"/>
      <c r="J30" s="13"/>
      <c r="K30" s="2"/>
    </row>
    <row r="31" spans="1:11" s="16" customFormat="1" ht="18.75" customHeight="1">
      <c r="A31" s="17" t="s">
        <v>58</v>
      </c>
      <c r="B31" s="18" t="s">
        <v>59</v>
      </c>
      <c r="C31" s="6" t="s">
        <v>60</v>
      </c>
      <c r="D31" s="19">
        <v>11776.92</v>
      </c>
      <c r="E31" s="19">
        <v>0.2</v>
      </c>
      <c r="F31" s="13"/>
      <c r="G31" s="13"/>
      <c r="H31" s="2"/>
      <c r="I31" s="22"/>
      <c r="J31" s="13"/>
      <c r="K31" s="2"/>
    </row>
    <row r="32" spans="1:11" s="16" customFormat="1" ht="15.75">
      <c r="A32" s="17" t="s">
        <v>61</v>
      </c>
      <c r="B32" s="18" t="s">
        <v>62</v>
      </c>
      <c r="C32" s="6" t="s">
        <v>63</v>
      </c>
      <c r="D32" s="19">
        <v>54173.83</v>
      </c>
      <c r="E32" s="19">
        <v>0.92</v>
      </c>
      <c r="F32" s="13"/>
      <c r="G32" s="13"/>
      <c r="H32" s="2"/>
      <c r="I32" s="22"/>
      <c r="J32" s="13"/>
      <c r="K32" s="2"/>
    </row>
    <row r="33" spans="1:11" s="16" customFormat="1" ht="15.75">
      <c r="A33" s="17">
        <v>5</v>
      </c>
      <c r="B33" s="74" t="s">
        <v>141</v>
      </c>
      <c r="C33" s="14" t="s">
        <v>17</v>
      </c>
      <c r="D33" s="75">
        <v>14132.3</v>
      </c>
      <c r="E33" s="75">
        <v>0.12</v>
      </c>
      <c r="F33" s="13"/>
      <c r="G33" s="13"/>
      <c r="H33" s="2"/>
      <c r="I33" s="22"/>
      <c r="J33" s="13"/>
      <c r="K33" s="2"/>
    </row>
    <row r="34" spans="1:13" ht="47.25">
      <c r="A34" s="17">
        <v>6</v>
      </c>
      <c r="B34" s="29" t="s">
        <v>124</v>
      </c>
      <c r="C34" s="14" t="s">
        <v>125</v>
      </c>
      <c r="D34" s="15">
        <v>6058.08</v>
      </c>
      <c r="E34" s="15">
        <v>0.05</v>
      </c>
      <c r="F34" s="13"/>
      <c r="G34" s="13"/>
      <c r="I34" s="22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136612.27</v>
      </c>
      <c r="E35" s="15">
        <v>1.16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101281.51</v>
      </c>
      <c r="E36" s="34">
        <v>0.86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35330.76</v>
      </c>
      <c r="E37" s="34">
        <v>0.3</v>
      </c>
      <c r="I37" s="35"/>
    </row>
    <row r="38" spans="1:10" s="16" customFormat="1" ht="14.25" customHeight="1">
      <c r="A38" s="30">
        <v>8</v>
      </c>
      <c r="B38" s="29" t="s">
        <v>71</v>
      </c>
      <c r="C38" s="39"/>
      <c r="D38" s="55">
        <v>327528</v>
      </c>
      <c r="E38" s="12">
        <v>2.78</v>
      </c>
      <c r="J38" s="40"/>
    </row>
    <row r="39" spans="1:10" s="16" customFormat="1" ht="14.25" customHeight="1">
      <c r="A39" s="30">
        <v>9</v>
      </c>
      <c r="B39" s="29" t="s">
        <v>72</v>
      </c>
      <c r="C39" s="39"/>
      <c r="D39" s="12">
        <v>29400</v>
      </c>
      <c r="E39" s="12">
        <v>0.25</v>
      </c>
      <c r="J39" s="40"/>
    </row>
    <row r="40" spans="1:10" s="16" customFormat="1" ht="14.25" customHeight="1">
      <c r="A40" s="30">
        <v>10</v>
      </c>
      <c r="B40" s="29" t="s">
        <v>94</v>
      </c>
      <c r="C40" s="39"/>
      <c r="D40" s="12">
        <v>16311.45</v>
      </c>
      <c r="E40" s="12">
        <v>0.14</v>
      </c>
      <c r="J40" s="40"/>
    </row>
    <row r="41" spans="1:10" s="16" customFormat="1" ht="14.25" customHeight="1">
      <c r="A41" s="30">
        <v>11</v>
      </c>
      <c r="B41" s="37" t="s">
        <v>157</v>
      </c>
      <c r="C41" s="14" t="s">
        <v>17</v>
      </c>
      <c r="D41" s="12">
        <v>276757.62</v>
      </c>
      <c r="E41" s="12">
        <v>2.35</v>
      </c>
      <c r="J41" s="40"/>
    </row>
    <row r="42" spans="1:10" s="16" customFormat="1" ht="14.25" customHeight="1" hidden="1">
      <c r="A42" s="30">
        <v>12</v>
      </c>
      <c r="B42" s="37" t="s">
        <v>157</v>
      </c>
      <c r="C42" s="77" t="s">
        <v>146</v>
      </c>
      <c r="D42" s="12">
        <v>0</v>
      </c>
      <c r="E42" s="12"/>
      <c r="J42" s="40"/>
    </row>
    <row r="43" spans="1:10" s="16" customFormat="1" ht="14.25" customHeight="1" hidden="1">
      <c r="A43" s="30">
        <v>13</v>
      </c>
      <c r="B43" s="76" t="s">
        <v>147</v>
      </c>
      <c r="C43" s="77" t="s">
        <v>146</v>
      </c>
      <c r="D43" s="12">
        <v>0</v>
      </c>
      <c r="E43" s="12"/>
      <c r="J43" s="40"/>
    </row>
    <row r="44" spans="1:10" s="16" customFormat="1" ht="14.25" customHeight="1" hidden="1">
      <c r="A44" s="30">
        <v>14</v>
      </c>
      <c r="B44" s="76" t="s">
        <v>148</v>
      </c>
      <c r="C44" s="77" t="s">
        <v>149</v>
      </c>
      <c r="D44" s="12">
        <v>0</v>
      </c>
      <c r="E44" s="12"/>
      <c r="J44" s="40"/>
    </row>
    <row r="45" spans="1:10" ht="15.75">
      <c r="A45" s="30">
        <v>12</v>
      </c>
      <c r="B45" s="37" t="s">
        <v>73</v>
      </c>
      <c r="C45" s="31"/>
      <c r="D45" s="15">
        <v>2483833.12</v>
      </c>
      <c r="E45" s="15">
        <v>21.09</v>
      </c>
      <c r="G45" s="13"/>
      <c r="I45" s="13"/>
      <c r="J45" s="13"/>
    </row>
    <row r="46" spans="1:10" ht="93.75" customHeight="1">
      <c r="A46" s="30">
        <v>13</v>
      </c>
      <c r="B46" s="41" t="s">
        <v>74</v>
      </c>
      <c r="C46" s="42" t="s">
        <v>84</v>
      </c>
      <c r="D46" s="15">
        <v>372150.67</v>
      </c>
      <c r="E46" s="15">
        <v>3.16</v>
      </c>
      <c r="F46" s="13"/>
      <c r="G46" s="13"/>
      <c r="J46" s="13"/>
    </row>
    <row r="47" spans="1:10" ht="15.75">
      <c r="A47" s="30">
        <v>14</v>
      </c>
      <c r="B47" s="43" t="s">
        <v>75</v>
      </c>
      <c r="C47" s="44"/>
      <c r="D47" s="45">
        <v>2855983.79</v>
      </c>
      <c r="E47" s="45">
        <v>24.25</v>
      </c>
      <c r="G47" s="13"/>
      <c r="I47" s="13"/>
      <c r="J47" s="13"/>
    </row>
    <row r="48" spans="1:5" ht="15.75">
      <c r="A48" s="30">
        <v>15</v>
      </c>
      <c r="B48" s="37" t="s">
        <v>76</v>
      </c>
      <c r="C48" s="31"/>
      <c r="D48" s="15">
        <v>518184.48</v>
      </c>
      <c r="E48" s="119">
        <v>4.801</v>
      </c>
    </row>
    <row r="49" spans="1:5" ht="15.75">
      <c r="A49" s="17"/>
      <c r="B49" s="46"/>
      <c r="C49" s="46" t="s">
        <v>191</v>
      </c>
      <c r="D49" s="47">
        <v>374898.62</v>
      </c>
      <c r="E49" s="120">
        <v>3.473</v>
      </c>
    </row>
    <row r="50" spans="1:5" ht="15.75">
      <c r="A50" s="17"/>
      <c r="B50" s="46"/>
      <c r="C50" s="2" t="s">
        <v>212</v>
      </c>
      <c r="D50" s="47">
        <v>28460.89</v>
      </c>
      <c r="E50" s="120">
        <v>0.264</v>
      </c>
    </row>
    <row r="51" spans="1:5" ht="15.75">
      <c r="A51" s="17"/>
      <c r="B51" s="46"/>
      <c r="C51" s="46" t="s">
        <v>227</v>
      </c>
      <c r="D51" s="47">
        <v>40237.81</v>
      </c>
      <c r="E51" s="120">
        <v>0.373</v>
      </c>
    </row>
    <row r="52" spans="1:5" ht="15.75">
      <c r="A52" s="17"/>
      <c r="B52" s="46"/>
      <c r="C52" s="46" t="s">
        <v>225</v>
      </c>
      <c r="D52" s="47">
        <v>36312.17</v>
      </c>
      <c r="E52" s="120">
        <v>0.336</v>
      </c>
    </row>
    <row r="53" spans="1:5" ht="15.75">
      <c r="A53" s="17"/>
      <c r="B53" s="46"/>
      <c r="C53" s="46" t="s">
        <v>226</v>
      </c>
      <c r="D53" s="48">
        <v>16683.97</v>
      </c>
      <c r="E53" s="120">
        <v>0.155</v>
      </c>
    </row>
    <row r="54" spans="1:5" ht="15.75">
      <c r="A54" s="17"/>
      <c r="B54" s="46"/>
      <c r="C54" s="46" t="s">
        <v>195</v>
      </c>
      <c r="D54" s="48">
        <v>21591.02</v>
      </c>
      <c r="E54" s="120">
        <v>0.2</v>
      </c>
    </row>
    <row r="55" spans="1:5" ht="76.5" customHeight="1">
      <c r="A55" s="3">
        <v>16</v>
      </c>
      <c r="B55" s="49" t="s">
        <v>74</v>
      </c>
      <c r="C55" s="50" t="s">
        <v>85</v>
      </c>
      <c r="D55" s="51">
        <v>51818.45</v>
      </c>
      <c r="E55" s="121">
        <v>0.48</v>
      </c>
    </row>
    <row r="56" spans="1:5" ht="15.75">
      <c r="A56" s="3">
        <v>17</v>
      </c>
      <c r="B56" s="43" t="s">
        <v>77</v>
      </c>
      <c r="C56" s="44"/>
      <c r="D56" s="45">
        <v>570002.93</v>
      </c>
      <c r="E56" s="123">
        <v>5.281</v>
      </c>
    </row>
    <row r="57" spans="1:9" ht="15.75">
      <c r="A57" s="3">
        <v>18</v>
      </c>
      <c r="B57" s="43" t="s">
        <v>78</v>
      </c>
      <c r="C57" s="44"/>
      <c r="D57" s="45">
        <v>3425986.72</v>
      </c>
      <c r="E57" s="45">
        <v>29.53</v>
      </c>
      <c r="I57" s="22"/>
    </row>
    <row r="58" spans="1:9" s="80" customFormat="1" ht="15.75">
      <c r="A58" s="3">
        <v>19</v>
      </c>
      <c r="B58" s="56" t="s">
        <v>120</v>
      </c>
      <c r="C58" s="56"/>
      <c r="D58" s="79">
        <v>59669.73</v>
      </c>
      <c r="E58" s="79">
        <v>1.52</v>
      </c>
      <c r="I58" s="81"/>
    </row>
    <row r="59" spans="1:13" ht="18" customHeight="1" hidden="1">
      <c r="A59" s="3">
        <v>23</v>
      </c>
      <c r="B59" s="29" t="s">
        <v>64</v>
      </c>
      <c r="C59" s="14" t="s">
        <v>54</v>
      </c>
      <c r="D59" s="15">
        <f>E59*D5*12</f>
        <v>91859.98</v>
      </c>
      <c r="E59" s="15">
        <v>0.78</v>
      </c>
      <c r="F59" s="13"/>
      <c r="G59" s="13"/>
      <c r="H59" s="13"/>
      <c r="J59" s="13"/>
      <c r="M59" s="16"/>
    </row>
    <row r="60" spans="1:10" ht="15.75" customHeight="1" hidden="1">
      <c r="A60" s="3">
        <v>24</v>
      </c>
      <c r="B60" s="37" t="s">
        <v>70</v>
      </c>
      <c r="C60" s="38" t="s">
        <v>17</v>
      </c>
      <c r="D60" s="15">
        <f>E60*12*D5</f>
        <v>221406.1</v>
      </c>
      <c r="E60" s="15">
        <v>1.88</v>
      </c>
      <c r="J60" s="13"/>
    </row>
    <row r="64" spans="2:3" ht="15.75">
      <c r="B64" s="54" t="s">
        <v>79</v>
      </c>
      <c r="C64" s="53" t="s">
        <v>80</v>
      </c>
    </row>
    <row r="65" spans="2:3" ht="15.75">
      <c r="B65" s="54"/>
      <c r="C65" s="54"/>
    </row>
    <row r="66" spans="2:3" ht="15.75">
      <c r="B66" s="54" t="s">
        <v>81</v>
      </c>
      <c r="C66" s="53" t="s">
        <v>82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FFFF"/>
  </sheetPr>
  <dimension ref="A1:M71"/>
  <sheetViews>
    <sheetView view="pageBreakPreview" zoomScale="60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0" sqref="F20:H33"/>
    </sheetView>
  </sheetViews>
  <sheetFormatPr defaultColWidth="10.25390625" defaultRowHeight="12.75"/>
  <cols>
    <col min="1" max="1" width="5.8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24" t="s">
        <v>143</v>
      </c>
      <c r="E1" s="124"/>
      <c r="F1" s="125"/>
    </row>
    <row r="2" spans="2:5" ht="42.75" customHeight="1">
      <c r="B2" s="126" t="s">
        <v>175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107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13244.6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13161.5</v>
      </c>
      <c r="E7" s="131"/>
    </row>
    <row r="8" spans="1:5" ht="15.75">
      <c r="A8" s="3"/>
      <c r="B8" s="7" t="s">
        <v>7</v>
      </c>
      <c r="C8" s="130"/>
      <c r="D8" s="131">
        <v>83.1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1177709.83</v>
      </c>
      <c r="E10" s="12">
        <v>7.41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135094.92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421178.28</v>
      </c>
      <c r="E12" s="15">
        <v>2.65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149399.09</v>
      </c>
      <c r="E13" s="19">
        <v>0.94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106486.58</v>
      </c>
      <c r="E14" s="19">
        <v>0.67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12714.82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84235.66</v>
      </c>
      <c r="E16" s="19">
        <v>0.53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3178.7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60395.38</v>
      </c>
      <c r="E18" s="19">
        <v>0.38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3178.7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430714.38</v>
      </c>
      <c r="E20" s="15">
        <v>2.71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176418.07</v>
      </c>
      <c r="E21" s="24">
        <v>2.22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81056.95</v>
      </c>
      <c r="E22" s="19">
        <v>1.02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40528.48</v>
      </c>
      <c r="E23" s="19">
        <v>0.51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31787.04</v>
      </c>
      <c r="E24" s="19">
        <v>0.4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23045.6</v>
      </c>
      <c r="E25" s="19">
        <v>0.29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v>254296.31</v>
      </c>
      <c r="E26" s="24">
        <v>3.2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102513.2</v>
      </c>
      <c r="E27" s="19">
        <v>1.29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50859.26</v>
      </c>
      <c r="E28" s="19">
        <v>0.64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17482.87</v>
      </c>
      <c r="E29" s="19">
        <v>0.22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11920.14</v>
      </c>
      <c r="E30" s="19">
        <v>0.15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12714.82</v>
      </c>
      <c r="E31" s="19">
        <v>0.16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58806.02</v>
      </c>
      <c r="E32" s="19">
        <v>0.74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19072.22</v>
      </c>
      <c r="E33" s="108">
        <v>0.12</v>
      </c>
      <c r="F33" s="13"/>
      <c r="G33" s="13"/>
      <c r="H33" s="2"/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7934.7</v>
      </c>
      <c r="E34" s="109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173239.37</v>
      </c>
      <c r="E35" s="109">
        <v>1.09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128737.51</v>
      </c>
      <c r="E36" s="110">
        <v>0.81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44501.86</v>
      </c>
      <c r="E37" s="110">
        <v>0.28</v>
      </c>
      <c r="I37" s="35"/>
    </row>
    <row r="38" spans="1:10" s="16" customFormat="1" ht="15.75">
      <c r="A38" s="30">
        <v>8</v>
      </c>
      <c r="B38" s="29" t="s">
        <v>71</v>
      </c>
      <c r="C38" s="39"/>
      <c r="D38" s="55">
        <v>350848.09</v>
      </c>
      <c r="E38" s="111">
        <v>2.21</v>
      </c>
      <c r="J38" s="40"/>
    </row>
    <row r="39" spans="1:10" s="16" customFormat="1" ht="15.75">
      <c r="A39" s="30">
        <v>9</v>
      </c>
      <c r="B39" s="29" t="s">
        <v>72</v>
      </c>
      <c r="C39" s="39"/>
      <c r="D39" s="12">
        <v>29400</v>
      </c>
      <c r="E39" s="111">
        <v>0.18</v>
      </c>
      <c r="J39" s="40"/>
    </row>
    <row r="40" spans="1:10" s="16" customFormat="1" ht="15.75">
      <c r="A40" s="30">
        <v>10</v>
      </c>
      <c r="B40" s="29" t="s">
        <v>94</v>
      </c>
      <c r="C40" s="39"/>
      <c r="D40" s="12">
        <v>5946.76</v>
      </c>
      <c r="E40" s="111">
        <v>0.04</v>
      </c>
      <c r="J40" s="40"/>
    </row>
    <row r="41" spans="1:10" s="16" customFormat="1" ht="15.75">
      <c r="A41" s="30">
        <v>11</v>
      </c>
      <c r="B41" s="29" t="s">
        <v>87</v>
      </c>
      <c r="C41" s="39"/>
      <c r="D41" s="12">
        <v>36000</v>
      </c>
      <c r="E41" s="111">
        <v>0.23</v>
      </c>
      <c r="J41" s="40"/>
    </row>
    <row r="42" spans="1:10" s="16" customFormat="1" ht="14.25" customHeight="1">
      <c r="A42" s="30">
        <v>12</v>
      </c>
      <c r="B42" s="37" t="s">
        <v>157</v>
      </c>
      <c r="C42" s="14" t="s">
        <v>17</v>
      </c>
      <c r="D42" s="12">
        <v>354425.5</v>
      </c>
      <c r="E42" s="111">
        <v>2.23</v>
      </c>
      <c r="J42" s="40"/>
    </row>
    <row r="43" spans="1:10" s="16" customFormat="1" ht="14.25" customHeight="1" hidden="1">
      <c r="A43" s="30">
        <v>13</v>
      </c>
      <c r="B43" s="76" t="s">
        <v>145</v>
      </c>
      <c r="C43" s="77" t="s">
        <v>146</v>
      </c>
      <c r="D43" s="12">
        <v>0</v>
      </c>
      <c r="E43" s="12"/>
      <c r="J43" s="40"/>
    </row>
    <row r="44" spans="1:10" s="16" customFormat="1" ht="14.25" customHeight="1" hidden="1">
      <c r="A44" s="30">
        <v>14</v>
      </c>
      <c r="B44" s="76" t="s">
        <v>147</v>
      </c>
      <c r="C44" s="77" t="s">
        <v>146</v>
      </c>
      <c r="D44" s="12">
        <v>0</v>
      </c>
      <c r="E44" s="12"/>
      <c r="J44" s="40"/>
    </row>
    <row r="45" spans="1:10" s="16" customFormat="1" ht="14.25" customHeight="1" hidden="1">
      <c r="A45" s="30">
        <v>15</v>
      </c>
      <c r="B45" s="76" t="s">
        <v>148</v>
      </c>
      <c r="C45" s="77" t="s">
        <v>149</v>
      </c>
      <c r="D45" s="12">
        <v>0</v>
      </c>
      <c r="E45" s="12"/>
      <c r="J45" s="40"/>
    </row>
    <row r="46" spans="1:10" ht="15.75">
      <c r="A46" s="30">
        <v>16</v>
      </c>
      <c r="B46" s="37" t="s">
        <v>73</v>
      </c>
      <c r="C46" s="31"/>
      <c r="D46" s="15">
        <v>3141564.05</v>
      </c>
      <c r="E46" s="15">
        <v>19.77</v>
      </c>
      <c r="G46" s="13"/>
      <c r="I46" s="13"/>
      <c r="J46" s="13"/>
    </row>
    <row r="47" spans="1:10" ht="93.75" customHeight="1">
      <c r="A47" s="30">
        <v>17</v>
      </c>
      <c r="B47" s="41" t="s">
        <v>167</v>
      </c>
      <c r="C47" s="42" t="s">
        <v>84</v>
      </c>
      <c r="D47" s="15">
        <v>472037.54</v>
      </c>
      <c r="E47" s="15">
        <v>2.97</v>
      </c>
      <c r="F47" s="13"/>
      <c r="G47" s="13"/>
      <c r="J47" s="13"/>
    </row>
    <row r="48" spans="1:10" ht="15.75">
      <c r="A48" s="30">
        <v>18</v>
      </c>
      <c r="B48" s="43" t="s">
        <v>75</v>
      </c>
      <c r="C48" s="44"/>
      <c r="D48" s="45">
        <v>3613601.59</v>
      </c>
      <c r="E48" s="45">
        <v>22.74</v>
      </c>
      <c r="G48" s="13"/>
      <c r="I48" s="13"/>
      <c r="J48" s="13"/>
    </row>
    <row r="49" spans="1:5" ht="15.75">
      <c r="A49" s="30">
        <v>19</v>
      </c>
      <c r="B49" s="37" t="s">
        <v>76</v>
      </c>
      <c r="C49" s="31"/>
      <c r="D49" s="15">
        <v>586735.78</v>
      </c>
      <c r="E49" s="119">
        <v>4.026</v>
      </c>
    </row>
    <row r="50" spans="1:5" ht="15.75">
      <c r="A50" s="17"/>
      <c r="B50" s="46"/>
      <c r="C50" s="46" t="s">
        <v>191</v>
      </c>
      <c r="D50" s="47">
        <v>206615.76</v>
      </c>
      <c r="E50" s="120">
        <v>1.418</v>
      </c>
    </row>
    <row r="51" spans="1:5" ht="15.75">
      <c r="A51" s="17"/>
      <c r="B51" s="46"/>
      <c r="C51" s="2" t="s">
        <v>212</v>
      </c>
      <c r="D51" s="47">
        <v>35760.42</v>
      </c>
      <c r="E51" s="120">
        <v>0.245</v>
      </c>
    </row>
    <row r="52" spans="1:5" ht="15.75">
      <c r="A52" s="17"/>
      <c r="B52" s="46"/>
      <c r="C52" s="46" t="s">
        <v>228</v>
      </c>
      <c r="D52" s="47">
        <v>37084.88</v>
      </c>
      <c r="E52" s="120">
        <v>0.255</v>
      </c>
    </row>
    <row r="53" spans="1:5" ht="15.75">
      <c r="A53" s="17"/>
      <c r="B53" s="46"/>
      <c r="C53" s="46" t="s">
        <v>229</v>
      </c>
      <c r="D53" s="47">
        <v>34435.96</v>
      </c>
      <c r="E53" s="120">
        <v>0.236</v>
      </c>
    </row>
    <row r="54" spans="1:5" ht="15.75">
      <c r="A54" s="17"/>
      <c r="B54" s="46"/>
      <c r="C54" s="46" t="s">
        <v>230</v>
      </c>
      <c r="D54" s="47">
        <v>101983.42</v>
      </c>
      <c r="E54" s="120">
        <v>0.7</v>
      </c>
    </row>
    <row r="55" spans="1:5" ht="15.75">
      <c r="A55" s="17"/>
      <c r="B55" s="46"/>
      <c r="C55" s="46" t="s">
        <v>231</v>
      </c>
      <c r="D55" s="47">
        <v>14569.06</v>
      </c>
      <c r="E55" s="120">
        <v>0.1</v>
      </c>
    </row>
    <row r="56" spans="1:5" ht="15.75">
      <c r="A56" s="17"/>
      <c r="B56" s="46"/>
      <c r="C56" s="46" t="s">
        <v>232</v>
      </c>
      <c r="D56" s="47">
        <v>101983.42</v>
      </c>
      <c r="E56" s="120">
        <v>0.7</v>
      </c>
    </row>
    <row r="57" spans="1:5" ht="15.75">
      <c r="A57" s="17"/>
      <c r="B57" s="46"/>
      <c r="C57" s="46" t="s">
        <v>233</v>
      </c>
      <c r="D57" s="47">
        <v>33111.5</v>
      </c>
      <c r="E57" s="120">
        <v>0.227</v>
      </c>
    </row>
    <row r="58" spans="1:5" ht="15.75">
      <c r="A58" s="17"/>
      <c r="B58" s="46"/>
      <c r="C58" s="46" t="s">
        <v>195</v>
      </c>
      <c r="D58" s="47">
        <v>21191.36</v>
      </c>
      <c r="E58" s="120">
        <v>0.145</v>
      </c>
    </row>
    <row r="59" spans="1:5" ht="89.25">
      <c r="A59" s="3">
        <v>20</v>
      </c>
      <c r="B59" s="49" t="s">
        <v>74</v>
      </c>
      <c r="C59" s="50" t="s">
        <v>85</v>
      </c>
      <c r="D59" s="51">
        <v>58673.58</v>
      </c>
      <c r="E59" s="121">
        <v>0.403</v>
      </c>
    </row>
    <row r="60" spans="1:5" ht="15.75">
      <c r="A60" s="3">
        <v>21</v>
      </c>
      <c r="B60" s="43" t="s">
        <v>77</v>
      </c>
      <c r="C60" s="44"/>
      <c r="D60" s="45">
        <v>645409.36</v>
      </c>
      <c r="E60" s="123">
        <v>4.429</v>
      </c>
    </row>
    <row r="61" spans="1:9" ht="15.75">
      <c r="A61" s="3">
        <v>22</v>
      </c>
      <c r="B61" s="43" t="s">
        <v>78</v>
      </c>
      <c r="C61" s="44"/>
      <c r="D61" s="45">
        <v>4259010.95</v>
      </c>
      <c r="E61" s="45">
        <v>27.17</v>
      </c>
      <c r="I61" s="22"/>
    </row>
    <row r="62" spans="1:5" ht="15.75">
      <c r="A62" s="3">
        <v>23</v>
      </c>
      <c r="B62" s="56" t="s">
        <v>120</v>
      </c>
      <c r="C62" s="56"/>
      <c r="D62" s="57">
        <v>71520.84</v>
      </c>
      <c r="E62" s="57">
        <v>1.35</v>
      </c>
    </row>
    <row r="63" spans="1:13" ht="18" customHeight="1" hidden="1">
      <c r="A63" s="3">
        <v>24</v>
      </c>
      <c r="B63" s="29" t="s">
        <v>64</v>
      </c>
      <c r="C63" s="14" t="s">
        <v>54</v>
      </c>
      <c r="D63" s="15">
        <f>E63*D5*12</f>
        <v>0</v>
      </c>
      <c r="E63" s="15"/>
      <c r="F63" s="13">
        <f>E63*12*2602.7</f>
        <v>0</v>
      </c>
      <c r="G63" s="13">
        <f>D63-F63</f>
        <v>0</v>
      </c>
      <c r="H63" s="13" t="e">
        <f>#REF!+#REF!+#REF!+D59+D60+D61+#REF!</f>
        <v>#REF!</v>
      </c>
      <c r="J63" s="13"/>
      <c r="M63" s="16"/>
    </row>
    <row r="64" spans="1:10" ht="15.75" hidden="1">
      <c r="A64" s="3">
        <v>25</v>
      </c>
      <c r="B64" s="37" t="s">
        <v>70</v>
      </c>
      <c r="C64" s="38" t="s">
        <v>17</v>
      </c>
      <c r="D64" s="15">
        <f>E64*12*D5</f>
        <v>0</v>
      </c>
      <c r="E64" s="15"/>
      <c r="J64" s="13"/>
    </row>
    <row r="69" spans="2:3" ht="15.75">
      <c r="B69" s="54" t="s">
        <v>79</v>
      </c>
      <c r="C69" s="53" t="s">
        <v>80</v>
      </c>
    </row>
    <row r="70" spans="2:3" ht="15.75">
      <c r="B70" s="54"/>
      <c r="C70" s="54"/>
    </row>
    <row r="71" spans="2:3" ht="15.75">
      <c r="B71" s="54" t="s">
        <v>81</v>
      </c>
      <c r="C71" s="53" t="s">
        <v>82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6" r:id="rId1"/>
  <rowBreaks count="1" manualBreakCount="1">
    <brk id="2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M56"/>
  <sheetViews>
    <sheetView view="pageBreakPreview" zoomScale="60" zoomScaleNormal="75"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0" sqref="F20:H33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5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158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98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7865.7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7858.3</v>
      </c>
      <c r="E7" s="131"/>
    </row>
    <row r="8" spans="1:5" ht="15.75">
      <c r="A8" s="3"/>
      <c r="B8" s="7" t="s">
        <v>7</v>
      </c>
      <c r="C8" s="130"/>
      <c r="D8" s="131">
        <v>7.4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699418.04</v>
      </c>
      <c r="E10" s="12">
        <v>7.41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80230.14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242578.19</v>
      </c>
      <c r="E12" s="15">
        <v>2.57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86837.33</v>
      </c>
      <c r="E13" s="19">
        <v>0.92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61352.46</v>
      </c>
      <c r="E14" s="19">
        <v>0.65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7551.07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49081.97</v>
      </c>
      <c r="E16" s="19">
        <v>0.52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1887.77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34923.71</v>
      </c>
      <c r="E18" s="19">
        <v>0.37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1887.77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321864.45</v>
      </c>
      <c r="E20" s="15">
        <v>3.41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124120.75</v>
      </c>
      <c r="E21" s="24">
        <v>2.63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62768.29</v>
      </c>
      <c r="E22" s="19">
        <v>1.33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23125.16</v>
      </c>
      <c r="E23" s="19">
        <v>0.49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25956.81</v>
      </c>
      <c r="E24" s="19">
        <v>0.55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12270.49</v>
      </c>
      <c r="E25" s="19">
        <v>0.26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v>197743.7</v>
      </c>
      <c r="E26" s="24">
        <v>4.19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84949.56</v>
      </c>
      <c r="E27" s="19">
        <v>1.8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40115.07</v>
      </c>
      <c r="E28" s="19">
        <v>0.85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13686.32</v>
      </c>
      <c r="E29" s="19">
        <v>0.29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9438.84</v>
      </c>
      <c r="E30" s="19">
        <v>0.2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9910.78</v>
      </c>
      <c r="E31" s="19">
        <v>0.21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39643.13</v>
      </c>
      <c r="E32" s="19">
        <v>0.84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11326.61</v>
      </c>
      <c r="E33" s="75">
        <v>0.12</v>
      </c>
      <c r="F33" s="13"/>
      <c r="G33" s="13"/>
      <c r="H33" s="2"/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4813.44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111378.31</v>
      </c>
      <c r="E35" s="15">
        <v>1.18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83061.79</v>
      </c>
      <c r="E36" s="34">
        <v>0.88</v>
      </c>
      <c r="I36" s="35"/>
    </row>
    <row r="37" spans="1:9" ht="15.75">
      <c r="A37" s="17" t="s">
        <v>68</v>
      </c>
      <c r="B37" s="36" t="s">
        <v>69</v>
      </c>
      <c r="C37" s="33" t="s">
        <v>60</v>
      </c>
      <c r="D37" s="34">
        <v>28316.52</v>
      </c>
      <c r="E37" s="34">
        <v>0.3</v>
      </c>
      <c r="I37" s="35"/>
    </row>
    <row r="38" spans="1:10" s="16" customFormat="1" ht="15.75">
      <c r="A38" s="30">
        <v>8</v>
      </c>
      <c r="B38" s="29" t="s">
        <v>71</v>
      </c>
      <c r="C38" s="39"/>
      <c r="D38" s="12">
        <v>252960.91</v>
      </c>
      <c r="E38" s="12">
        <v>2.68</v>
      </c>
      <c r="J38" s="40"/>
    </row>
    <row r="39" spans="1:10" s="16" customFormat="1" ht="15.75">
      <c r="A39" s="30">
        <v>9</v>
      </c>
      <c r="B39" s="29" t="s">
        <v>72</v>
      </c>
      <c r="C39" s="39"/>
      <c r="D39" s="12">
        <v>29400</v>
      </c>
      <c r="E39" s="12">
        <v>0.31</v>
      </c>
      <c r="J39" s="40"/>
    </row>
    <row r="40" spans="1:10" s="16" customFormat="1" ht="15.75">
      <c r="A40" s="30">
        <v>10</v>
      </c>
      <c r="B40" s="37" t="s">
        <v>157</v>
      </c>
      <c r="C40" s="39" t="s">
        <v>17</v>
      </c>
      <c r="D40" s="12">
        <v>216149.44</v>
      </c>
      <c r="E40" s="12">
        <v>2.29</v>
      </c>
      <c r="J40" s="40"/>
    </row>
    <row r="41" spans="1:10" ht="15.75">
      <c r="A41" s="30">
        <v>11</v>
      </c>
      <c r="B41" s="37" t="s">
        <v>73</v>
      </c>
      <c r="C41" s="31"/>
      <c r="D41" s="15">
        <v>1970119.53</v>
      </c>
      <c r="E41" s="15">
        <v>20.87</v>
      </c>
      <c r="G41" s="13"/>
      <c r="I41" s="13"/>
      <c r="J41" s="13"/>
    </row>
    <row r="42" spans="1:10" ht="93.75" customHeight="1">
      <c r="A42" s="30">
        <v>12</v>
      </c>
      <c r="B42" s="41" t="s">
        <v>167</v>
      </c>
      <c r="C42" s="42" t="s">
        <v>84</v>
      </c>
      <c r="D42" s="15">
        <v>295435.69</v>
      </c>
      <c r="E42" s="15">
        <v>3.13</v>
      </c>
      <c r="F42" s="13"/>
      <c r="G42" s="13"/>
      <c r="J42" s="13"/>
    </row>
    <row r="43" spans="1:10" ht="15.75">
      <c r="A43" s="30">
        <v>13</v>
      </c>
      <c r="B43" s="43" t="s">
        <v>75</v>
      </c>
      <c r="C43" s="44"/>
      <c r="D43" s="45">
        <v>2265555.22</v>
      </c>
      <c r="E43" s="45">
        <v>24</v>
      </c>
      <c r="G43" s="13"/>
      <c r="I43" s="13"/>
      <c r="J43" s="13"/>
    </row>
    <row r="44" spans="1:5" ht="15.75">
      <c r="A44" s="30">
        <v>14</v>
      </c>
      <c r="B44" s="37" t="s">
        <v>76</v>
      </c>
      <c r="C44" s="31"/>
      <c r="D44" s="15">
        <v>409802.97</v>
      </c>
      <c r="E44" s="119">
        <v>4.737</v>
      </c>
    </row>
    <row r="45" spans="1:5" ht="15.75">
      <c r="A45" s="17"/>
      <c r="B45" s="46"/>
      <c r="C45" s="46" t="s">
        <v>212</v>
      </c>
      <c r="D45" s="47">
        <v>70004.73</v>
      </c>
      <c r="E45" s="120">
        <v>0.809</v>
      </c>
    </row>
    <row r="46" spans="1:5" ht="15.75">
      <c r="A46" s="17"/>
      <c r="B46" s="46"/>
      <c r="C46" s="46" t="s">
        <v>221</v>
      </c>
      <c r="D46" s="47">
        <v>58206.18</v>
      </c>
      <c r="E46" s="120">
        <v>0.673</v>
      </c>
    </row>
    <row r="47" spans="1:5" ht="15.75">
      <c r="A47" s="17"/>
      <c r="B47" s="46"/>
      <c r="C47" s="46" t="s">
        <v>196</v>
      </c>
      <c r="D47" s="47">
        <v>281592.06</v>
      </c>
      <c r="E47" s="120">
        <v>3.255</v>
      </c>
    </row>
    <row r="48" spans="1:5" ht="89.25">
      <c r="A48" s="3">
        <v>15</v>
      </c>
      <c r="B48" s="49" t="s">
        <v>74</v>
      </c>
      <c r="C48" s="50" t="s">
        <v>85</v>
      </c>
      <c r="D48" s="51">
        <v>40980.3</v>
      </c>
      <c r="E48" s="121">
        <v>0.474</v>
      </c>
    </row>
    <row r="49" spans="1:5" ht="15.75">
      <c r="A49" s="3">
        <v>16</v>
      </c>
      <c r="B49" s="43" t="s">
        <v>77</v>
      </c>
      <c r="C49" s="44"/>
      <c r="D49" s="45">
        <v>450783.27</v>
      </c>
      <c r="E49" s="45">
        <v>5.21</v>
      </c>
    </row>
    <row r="50" spans="1:9" ht="15.75">
      <c r="A50" s="3">
        <v>17</v>
      </c>
      <c r="B50" s="43" t="s">
        <v>78</v>
      </c>
      <c r="C50" s="44"/>
      <c r="D50" s="45">
        <v>2716338.49</v>
      </c>
      <c r="E50" s="45">
        <v>29.21</v>
      </c>
      <c r="I50" s="22"/>
    </row>
    <row r="51" spans="1:13" ht="18" customHeight="1" hidden="1">
      <c r="A51" s="3">
        <v>18</v>
      </c>
      <c r="B51" s="29" t="s">
        <v>64</v>
      </c>
      <c r="C51" s="14" t="s">
        <v>54</v>
      </c>
      <c r="D51" s="15">
        <v>0</v>
      </c>
      <c r="E51" s="15"/>
      <c r="F51" s="13"/>
      <c r="G51" s="13"/>
      <c r="H51" s="13"/>
      <c r="J51" s="13"/>
      <c r="M51" s="16"/>
    </row>
    <row r="52" spans="1:10" ht="15.75" hidden="1">
      <c r="A52" s="3">
        <v>19</v>
      </c>
      <c r="B52" s="37" t="s">
        <v>70</v>
      </c>
      <c r="C52" s="38" t="s">
        <v>17</v>
      </c>
      <c r="D52" s="15">
        <v>0</v>
      </c>
      <c r="E52" s="15"/>
      <c r="J52" s="13"/>
    </row>
    <row r="53" spans="1:10" ht="15.75">
      <c r="A53" s="58"/>
      <c r="B53" s="70"/>
      <c r="C53" s="71"/>
      <c r="D53" s="72"/>
      <c r="E53" s="72"/>
      <c r="J53" s="13"/>
    </row>
    <row r="54" spans="2:3" ht="15.75">
      <c r="B54" s="54" t="s">
        <v>79</v>
      </c>
      <c r="C54" s="53" t="s">
        <v>80</v>
      </c>
    </row>
    <row r="55" spans="2:3" ht="15.75">
      <c r="B55" s="54"/>
      <c r="C55" s="54"/>
    </row>
    <row r="56" spans="2:3" ht="15.75">
      <c r="B56" s="54" t="s">
        <v>81</v>
      </c>
      <c r="C56" s="53" t="s">
        <v>82</v>
      </c>
    </row>
  </sheetData>
  <sheetProtection/>
  <mergeCells count="9">
    <mergeCell ref="C5:C9"/>
    <mergeCell ref="D5:E5"/>
    <mergeCell ref="D6:E6"/>
    <mergeCell ref="D7:E7"/>
    <mergeCell ref="D8:E8"/>
    <mergeCell ref="D1:E1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7"/>
  </sheetPr>
  <dimension ref="A1:M64"/>
  <sheetViews>
    <sheetView view="pageBreakPreview" zoomScale="60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29" sqref="J29"/>
    </sheetView>
  </sheetViews>
  <sheetFormatPr defaultColWidth="10.25390625" defaultRowHeight="12.75"/>
  <cols>
    <col min="1" max="1" width="6.625" style="1" customWidth="1"/>
    <col min="2" max="2" width="92.7539062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176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108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3898.3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3898.3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347104.63</v>
      </c>
      <c r="E10" s="12">
        <v>7.42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39762.66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122562.55</v>
      </c>
      <c r="E12" s="15">
        <v>2.62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43972.82</v>
      </c>
      <c r="E13" s="19">
        <v>0.94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30874.54</v>
      </c>
      <c r="E14" s="19">
        <v>0.66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3742.37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24793.19</v>
      </c>
      <c r="E16" s="19">
        <v>0.53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935.59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17776.25</v>
      </c>
      <c r="E18" s="19">
        <v>0.38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935.59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179165.88</v>
      </c>
      <c r="E20" s="15">
        <v>3.83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75549.06</v>
      </c>
      <c r="E21" s="24">
        <v>3.24</v>
      </c>
      <c r="F21" s="13"/>
      <c r="G21" s="13"/>
      <c r="H21" s="2"/>
      <c r="I21" s="22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29471.15</v>
      </c>
      <c r="E22" s="19">
        <v>1.26</v>
      </c>
      <c r="F22" s="13"/>
      <c r="G22" s="13"/>
      <c r="H22" s="2"/>
      <c r="I22" s="22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13566.08</v>
      </c>
      <c r="E23" s="19">
        <v>0.58</v>
      </c>
      <c r="F23" s="13"/>
      <c r="G23" s="13"/>
      <c r="H23" s="2"/>
      <c r="I23" s="22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22688.11</v>
      </c>
      <c r="E24" s="19">
        <v>0.97</v>
      </c>
      <c r="F24" s="13"/>
      <c r="G24" s="13"/>
      <c r="H24" s="2"/>
      <c r="I24" s="22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9823.72</v>
      </c>
      <c r="E25" s="19">
        <v>0.42</v>
      </c>
      <c r="F25" s="13"/>
      <c r="G25" s="13"/>
      <c r="H25" s="2"/>
      <c r="I25" s="22"/>
    </row>
    <row r="26" spans="1:10" s="16" customFormat="1" ht="15.75">
      <c r="A26" s="17"/>
      <c r="B26" s="23" t="s">
        <v>45</v>
      </c>
      <c r="C26" s="6"/>
      <c r="D26" s="24">
        <v>103616.82</v>
      </c>
      <c r="E26" s="24">
        <v>4.42</v>
      </c>
      <c r="F26" s="13"/>
      <c r="G26" s="13"/>
      <c r="H26" s="2"/>
      <c r="I26" s="22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41867.74</v>
      </c>
      <c r="E27" s="19">
        <v>1.79</v>
      </c>
      <c r="F27" s="13"/>
      <c r="G27" s="13"/>
      <c r="H27" s="2"/>
      <c r="I27" s="22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20583.02</v>
      </c>
      <c r="E28" s="19">
        <v>0.88</v>
      </c>
      <c r="F28" s="13"/>
      <c r="G28" s="13"/>
      <c r="H28" s="2"/>
      <c r="I28" s="22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7250.84</v>
      </c>
      <c r="E29" s="19">
        <v>0.31</v>
      </c>
      <c r="F29" s="13"/>
      <c r="G29" s="13"/>
      <c r="H29" s="2"/>
      <c r="I29" s="22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4911.86</v>
      </c>
      <c r="E30" s="19">
        <v>0.21</v>
      </c>
      <c r="F30" s="13"/>
      <c r="G30" s="13"/>
      <c r="H30" s="2"/>
      <c r="I30" s="22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5145.76</v>
      </c>
      <c r="E31" s="19">
        <v>0.22</v>
      </c>
      <c r="F31" s="13"/>
      <c r="G31" s="13"/>
      <c r="H31" s="2"/>
      <c r="I31" s="22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23857.6</v>
      </c>
      <c r="E32" s="19">
        <v>1.02</v>
      </c>
      <c r="F32" s="13"/>
      <c r="G32" s="13"/>
      <c r="H32" s="2"/>
      <c r="I32" s="22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5613.55</v>
      </c>
      <c r="E33" s="75">
        <v>0.12</v>
      </c>
      <c r="F33" s="66"/>
      <c r="G33" s="67"/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2416.56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54732.13</v>
      </c>
      <c r="E35" s="15">
        <v>1.17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40698.25</v>
      </c>
      <c r="E36" s="34">
        <v>0.87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14033.88</v>
      </c>
      <c r="E37" s="34">
        <v>0.3</v>
      </c>
      <c r="I37" s="35"/>
    </row>
    <row r="38" spans="1:10" s="16" customFormat="1" ht="15.75">
      <c r="A38" s="30">
        <v>8</v>
      </c>
      <c r="B38" s="29" t="s">
        <v>71</v>
      </c>
      <c r="C38" s="39"/>
      <c r="D38" s="55">
        <v>131011.2</v>
      </c>
      <c r="E38" s="12">
        <v>2.8</v>
      </c>
      <c r="J38" s="40"/>
    </row>
    <row r="39" spans="1:10" s="16" customFormat="1" ht="15.75">
      <c r="A39" s="30">
        <v>9</v>
      </c>
      <c r="B39" s="29" t="s">
        <v>72</v>
      </c>
      <c r="C39" s="39"/>
      <c r="D39" s="12">
        <v>29400</v>
      </c>
      <c r="E39" s="12">
        <v>0.63</v>
      </c>
      <c r="J39" s="40"/>
    </row>
    <row r="40" spans="1:10" s="16" customFormat="1" ht="15.75">
      <c r="A40" s="30">
        <v>10</v>
      </c>
      <c r="B40" s="29" t="s">
        <v>87</v>
      </c>
      <c r="C40" s="39"/>
      <c r="D40" s="12">
        <v>24000</v>
      </c>
      <c r="E40" s="12">
        <v>0.51</v>
      </c>
      <c r="J40" s="40"/>
    </row>
    <row r="41" spans="1:10" s="16" customFormat="1" ht="15.75">
      <c r="A41" s="30">
        <v>11</v>
      </c>
      <c r="B41" s="37" t="s">
        <v>157</v>
      </c>
      <c r="C41" s="14" t="s">
        <v>17</v>
      </c>
      <c r="D41" s="12">
        <v>105254.1</v>
      </c>
      <c r="E41" s="12">
        <v>2.25</v>
      </c>
      <c r="J41" s="40"/>
    </row>
    <row r="42" spans="1:10" ht="15.75">
      <c r="A42" s="30">
        <v>12</v>
      </c>
      <c r="B42" s="37" t="s">
        <v>73</v>
      </c>
      <c r="C42" s="31"/>
      <c r="D42" s="15">
        <v>1041023.26</v>
      </c>
      <c r="E42" s="15">
        <v>22.25</v>
      </c>
      <c r="G42" s="13"/>
      <c r="I42" s="13"/>
      <c r="J42" s="13"/>
    </row>
    <row r="43" spans="1:10" ht="93.75" customHeight="1">
      <c r="A43" s="30">
        <v>12</v>
      </c>
      <c r="B43" s="41" t="s">
        <v>167</v>
      </c>
      <c r="C43" s="42" t="s">
        <v>84</v>
      </c>
      <c r="D43" s="15">
        <v>156243.86</v>
      </c>
      <c r="E43" s="15">
        <v>3.34</v>
      </c>
      <c r="F43" s="13"/>
      <c r="G43" s="13"/>
      <c r="J43" s="13"/>
    </row>
    <row r="44" spans="1:10" ht="15.75">
      <c r="A44" s="30">
        <v>13</v>
      </c>
      <c r="B44" s="43" t="s">
        <v>75</v>
      </c>
      <c r="C44" s="44"/>
      <c r="D44" s="45">
        <v>1197267.12</v>
      </c>
      <c r="E44" s="45">
        <v>25.59</v>
      </c>
      <c r="G44" s="13"/>
      <c r="I44" s="13"/>
      <c r="J44" s="13"/>
    </row>
    <row r="45" spans="1:5" ht="15.75">
      <c r="A45" s="30">
        <v>14</v>
      </c>
      <c r="B45" s="37" t="s">
        <v>76</v>
      </c>
      <c r="C45" s="31"/>
      <c r="D45" s="15">
        <v>6237.27</v>
      </c>
      <c r="E45" s="15">
        <v>0.15</v>
      </c>
    </row>
    <row r="46" spans="1:5" ht="15.75">
      <c r="A46" s="17"/>
      <c r="B46" s="46"/>
      <c r="C46" s="46" t="s">
        <v>195</v>
      </c>
      <c r="D46" s="47">
        <v>6237.27</v>
      </c>
      <c r="E46" s="47">
        <v>0.15</v>
      </c>
    </row>
    <row r="47" spans="1:5" ht="89.25">
      <c r="A47" s="3">
        <v>15</v>
      </c>
      <c r="B47" s="49" t="s">
        <v>74</v>
      </c>
      <c r="C47" s="50" t="s">
        <v>85</v>
      </c>
      <c r="D47" s="51">
        <v>623.73</v>
      </c>
      <c r="E47" s="52">
        <v>0.01</v>
      </c>
    </row>
    <row r="48" spans="1:5" ht="15.75">
      <c r="A48" s="3">
        <v>16</v>
      </c>
      <c r="B48" s="43" t="s">
        <v>77</v>
      </c>
      <c r="C48" s="44"/>
      <c r="D48" s="45">
        <v>6861</v>
      </c>
      <c r="E48" s="45">
        <v>0.16</v>
      </c>
    </row>
    <row r="49" spans="1:9" ht="15.75">
      <c r="A49" s="3">
        <v>17</v>
      </c>
      <c r="B49" s="43" t="s">
        <v>78</v>
      </c>
      <c r="C49" s="44"/>
      <c r="D49" s="45">
        <v>1204128.12</v>
      </c>
      <c r="E49" s="45">
        <v>25.75</v>
      </c>
      <c r="I49" s="22"/>
    </row>
    <row r="50" spans="1:5" ht="15.75">
      <c r="A50" s="3">
        <v>18</v>
      </c>
      <c r="B50" s="56" t="s">
        <v>120</v>
      </c>
      <c r="C50" s="56" t="s">
        <v>121</v>
      </c>
      <c r="D50" s="57">
        <v>23857.6</v>
      </c>
      <c r="E50" s="57">
        <v>1.53</v>
      </c>
    </row>
    <row r="51" spans="1:13" ht="18" customHeight="1" hidden="1">
      <c r="A51" s="3">
        <v>19</v>
      </c>
      <c r="B51" s="29" t="s">
        <v>64</v>
      </c>
      <c r="C51" s="14" t="s">
        <v>54</v>
      </c>
      <c r="D51" s="15">
        <v>36488.09</v>
      </c>
      <c r="E51" s="15">
        <v>0.78</v>
      </c>
      <c r="F51" s="13"/>
      <c r="G51" s="13"/>
      <c r="H51" s="13"/>
      <c r="J51" s="13"/>
      <c r="M51" s="16"/>
    </row>
    <row r="52" spans="1:10" ht="15.75" hidden="1">
      <c r="A52" s="3">
        <v>20</v>
      </c>
      <c r="B52" s="37" t="s">
        <v>70</v>
      </c>
      <c r="C52" s="38" t="s">
        <v>17</v>
      </c>
      <c r="D52" s="15">
        <v>82332.1</v>
      </c>
      <c r="E52" s="15">
        <v>1.76</v>
      </c>
      <c r="J52" s="13"/>
    </row>
    <row r="53" spans="1:10" ht="15.75" hidden="1">
      <c r="A53" s="3">
        <v>21</v>
      </c>
      <c r="B53" s="104" t="s">
        <v>154</v>
      </c>
      <c r="C53" s="105" t="s">
        <v>153</v>
      </c>
      <c r="D53" s="79">
        <v>0</v>
      </c>
      <c r="E53" s="79"/>
      <c r="J53" s="13"/>
    </row>
    <row r="54" spans="1:5" ht="15.75" hidden="1">
      <c r="A54" s="102"/>
      <c r="B54" s="56"/>
      <c r="C54" s="33"/>
      <c r="D54" s="103"/>
      <c r="E54" s="56"/>
    </row>
    <row r="55" spans="1:5" ht="15.75" hidden="1">
      <c r="A55" s="102"/>
      <c r="B55" s="56"/>
      <c r="C55" s="33"/>
      <c r="D55" s="103"/>
      <c r="E55" s="56"/>
    </row>
    <row r="56" spans="1:5" ht="15.75" hidden="1">
      <c r="A56" s="102"/>
      <c r="B56" s="56"/>
      <c r="C56" s="33"/>
      <c r="D56" s="103"/>
      <c r="E56" s="56"/>
    </row>
    <row r="57" spans="1:5" ht="15.75" hidden="1">
      <c r="A57" s="102"/>
      <c r="B57" s="56"/>
      <c r="C57" s="33"/>
      <c r="D57" s="103"/>
      <c r="E57" s="56"/>
    </row>
    <row r="58" spans="1:5" ht="15.75" hidden="1">
      <c r="A58" s="102"/>
      <c r="B58" s="56"/>
      <c r="C58" s="33"/>
      <c r="D58" s="103"/>
      <c r="E58" s="56"/>
    </row>
    <row r="62" spans="2:3" ht="15.75">
      <c r="B62" s="54" t="s">
        <v>79</v>
      </c>
      <c r="C62" s="53" t="s">
        <v>80</v>
      </c>
    </row>
    <row r="63" spans="2:3" ht="15.75">
      <c r="B63" s="54"/>
      <c r="C63" s="54"/>
    </row>
    <row r="64" spans="2:3" ht="15.75">
      <c r="B64" s="54" t="s">
        <v>81</v>
      </c>
      <c r="C64" s="53" t="s">
        <v>82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FFFF"/>
  </sheetPr>
  <dimension ref="A1:M65"/>
  <sheetViews>
    <sheetView view="pageBreakPreview" zoomScale="59" zoomScaleSheetLayoutView="59"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31" sqref="N31"/>
    </sheetView>
  </sheetViews>
  <sheetFormatPr defaultColWidth="10.25390625" defaultRowHeight="12.75"/>
  <cols>
    <col min="1" max="1" width="6.375" style="1" customWidth="1"/>
    <col min="2" max="2" width="92.0039062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0.3710937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24" t="s">
        <v>143</v>
      </c>
      <c r="E1" s="124"/>
      <c r="F1" s="125"/>
    </row>
    <row r="2" spans="2:5" ht="42.75" customHeight="1">
      <c r="B2" s="126" t="s">
        <v>177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88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13132.2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12919.4</v>
      </c>
      <c r="E7" s="131"/>
    </row>
    <row r="8" spans="1:5" ht="15.75">
      <c r="A8" s="3"/>
      <c r="B8" s="7" t="s">
        <v>7</v>
      </c>
      <c r="C8" s="130"/>
      <c r="D8" s="131">
        <v>212.8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1170866.95</v>
      </c>
      <c r="E10" s="12">
        <v>7.43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133948.44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414452.23</v>
      </c>
      <c r="E12" s="15">
        <v>2.63</v>
      </c>
      <c r="F12" s="13"/>
      <c r="G12" s="13"/>
      <c r="J12" s="13"/>
      <c r="L12" s="16"/>
      <c r="M12" s="16"/>
    </row>
    <row r="13" spans="1:11" s="16" customFormat="1" ht="19.5" customHeight="1">
      <c r="A13" s="17" t="s">
        <v>15</v>
      </c>
      <c r="B13" s="18" t="s">
        <v>16</v>
      </c>
      <c r="C13" s="6" t="s">
        <v>17</v>
      </c>
      <c r="D13" s="19">
        <v>148131.22</v>
      </c>
      <c r="E13" s="19">
        <v>0.94</v>
      </c>
      <c r="I13" s="20"/>
      <c r="K13" s="2"/>
    </row>
    <row r="14" spans="1:11" s="16" customFormat="1" ht="21" customHeight="1">
      <c r="A14" s="17" t="s">
        <v>18</v>
      </c>
      <c r="B14" s="18" t="s">
        <v>19</v>
      </c>
      <c r="C14" s="6" t="s">
        <v>20</v>
      </c>
      <c r="D14" s="19">
        <v>104007.02</v>
      </c>
      <c r="E14" s="19">
        <v>0.66</v>
      </c>
      <c r="I14" s="20"/>
      <c r="K14" s="2"/>
    </row>
    <row r="15" spans="1:11" s="16" customFormat="1" ht="19.5" customHeight="1">
      <c r="A15" s="21" t="s">
        <v>21</v>
      </c>
      <c r="B15" s="18" t="s">
        <v>22</v>
      </c>
      <c r="C15" s="6" t="s">
        <v>17</v>
      </c>
      <c r="D15" s="19">
        <v>12606.91</v>
      </c>
      <c r="E15" s="19">
        <v>0.08</v>
      </c>
      <c r="I15" s="20"/>
      <c r="K15" s="2"/>
    </row>
    <row r="16" spans="1:11" s="16" customFormat="1" ht="18.75" customHeight="1">
      <c r="A16" s="17" t="s">
        <v>23</v>
      </c>
      <c r="B16" s="18" t="s">
        <v>24</v>
      </c>
      <c r="C16" s="6" t="s">
        <v>25</v>
      </c>
      <c r="D16" s="19">
        <v>83520.79</v>
      </c>
      <c r="E16" s="19">
        <v>0.53</v>
      </c>
      <c r="I16" s="20"/>
      <c r="K16" s="2"/>
    </row>
    <row r="17" spans="1:11" s="16" customFormat="1" ht="18.75" customHeight="1">
      <c r="A17" s="17" t="s">
        <v>26</v>
      </c>
      <c r="B17" s="18" t="s">
        <v>27</v>
      </c>
      <c r="C17" s="6" t="s">
        <v>17</v>
      </c>
      <c r="D17" s="19">
        <v>3151.73</v>
      </c>
      <c r="E17" s="19">
        <v>0.02</v>
      </c>
      <c r="I17" s="20"/>
      <c r="K17" s="2"/>
    </row>
    <row r="18" spans="1:11" s="16" customFormat="1" ht="48" customHeight="1">
      <c r="A18" s="17" t="s">
        <v>28</v>
      </c>
      <c r="B18" s="18" t="s">
        <v>29</v>
      </c>
      <c r="C18" s="6" t="s">
        <v>96</v>
      </c>
      <c r="D18" s="19">
        <v>59882.83</v>
      </c>
      <c r="E18" s="19">
        <v>0.38</v>
      </c>
      <c r="I18" s="20"/>
      <c r="K18" s="2"/>
    </row>
    <row r="19" spans="1:11" s="16" customFormat="1" ht="25.5" customHeight="1">
      <c r="A19" s="17" t="s">
        <v>30</v>
      </c>
      <c r="B19" s="18" t="s">
        <v>31</v>
      </c>
      <c r="C19" s="6" t="s">
        <v>97</v>
      </c>
      <c r="D19" s="19">
        <v>3151.73</v>
      </c>
      <c r="E19" s="19">
        <v>0.02</v>
      </c>
      <c r="I19" s="20"/>
      <c r="K19" s="2"/>
    </row>
    <row r="20" spans="1:13" ht="31.5" customHeight="1">
      <c r="A20" s="3">
        <v>4</v>
      </c>
      <c r="B20" s="10" t="s">
        <v>32</v>
      </c>
      <c r="C20" s="10"/>
      <c r="D20" s="15">
        <v>499548.89</v>
      </c>
      <c r="E20" s="15">
        <v>3.17</v>
      </c>
      <c r="F20" s="13"/>
      <c r="G20" s="13"/>
      <c r="I20" s="22"/>
      <c r="J20" s="13"/>
      <c r="M20" s="16"/>
    </row>
    <row r="21" spans="1:11" s="16" customFormat="1" ht="15.75">
      <c r="A21" s="17"/>
      <c r="B21" s="23" t="s">
        <v>33</v>
      </c>
      <c r="C21" s="6"/>
      <c r="D21" s="24">
        <v>204074.39</v>
      </c>
      <c r="E21" s="24">
        <v>2.59</v>
      </c>
      <c r="F21" s="13"/>
      <c r="G21" s="13"/>
      <c r="H21" s="2"/>
      <c r="I21" s="22"/>
      <c r="J21" s="13"/>
      <c r="K21" s="2"/>
    </row>
    <row r="22" spans="1:11" s="16" customFormat="1" ht="30.75" customHeight="1">
      <c r="A22" s="21" t="s">
        <v>34</v>
      </c>
      <c r="B22" s="27" t="s">
        <v>35</v>
      </c>
      <c r="C22" s="6" t="s">
        <v>36</v>
      </c>
      <c r="D22" s="19">
        <v>99279.43</v>
      </c>
      <c r="E22" s="19">
        <v>1.26</v>
      </c>
      <c r="F22" s="13"/>
      <c r="G22" s="13"/>
      <c r="H22" s="2"/>
      <c r="I22" s="22"/>
      <c r="J22" s="13"/>
      <c r="K22" s="2"/>
    </row>
    <row r="23" spans="1:11" s="16" customFormat="1" ht="20.25" customHeight="1">
      <c r="A23" s="17" t="s">
        <v>37</v>
      </c>
      <c r="B23" s="27" t="s">
        <v>38</v>
      </c>
      <c r="C23" s="6" t="s">
        <v>39</v>
      </c>
      <c r="D23" s="19">
        <v>51215.58</v>
      </c>
      <c r="E23" s="19">
        <v>0.65</v>
      </c>
      <c r="F23" s="13"/>
      <c r="G23" s="13"/>
      <c r="H23" s="2"/>
      <c r="I23" s="22"/>
      <c r="J23" s="13"/>
      <c r="K23" s="2"/>
    </row>
    <row r="24" spans="1:11" s="16" customFormat="1" ht="15.75">
      <c r="A24" s="17" t="s">
        <v>40</v>
      </c>
      <c r="B24" s="27" t="s">
        <v>41</v>
      </c>
      <c r="C24" s="6" t="s">
        <v>42</v>
      </c>
      <c r="D24" s="19">
        <v>26789.69</v>
      </c>
      <c r="E24" s="19">
        <v>0.34</v>
      </c>
      <c r="F24" s="13"/>
      <c r="G24" s="13"/>
      <c r="H24" s="2"/>
      <c r="I24" s="22"/>
      <c r="J24" s="13"/>
      <c r="K24" s="2"/>
    </row>
    <row r="25" spans="1:11" s="16" customFormat="1" ht="15.75">
      <c r="A25" s="17" t="s">
        <v>43</v>
      </c>
      <c r="B25" s="27" t="s">
        <v>44</v>
      </c>
      <c r="C25" s="6" t="s">
        <v>20</v>
      </c>
      <c r="D25" s="19">
        <v>26789.69</v>
      </c>
      <c r="E25" s="19">
        <v>0.34</v>
      </c>
      <c r="F25" s="13"/>
      <c r="G25" s="13"/>
      <c r="H25" s="2"/>
      <c r="I25" s="22"/>
      <c r="J25" s="13"/>
      <c r="K25" s="2"/>
    </row>
    <row r="26" spans="1:11" s="16" customFormat="1" ht="15.75">
      <c r="A26" s="17"/>
      <c r="B26" s="23" t="s">
        <v>45</v>
      </c>
      <c r="C26" s="6"/>
      <c r="D26" s="24">
        <v>295474.5</v>
      </c>
      <c r="E26" s="24">
        <v>3.75</v>
      </c>
      <c r="F26" s="13"/>
      <c r="G26" s="13"/>
      <c r="H26" s="2"/>
      <c r="I26" s="22"/>
      <c r="J26" s="13"/>
      <c r="K26" s="2"/>
    </row>
    <row r="27" spans="1:11" s="16" customFormat="1" ht="16.5" customHeight="1">
      <c r="A27" s="17" t="s">
        <v>46</v>
      </c>
      <c r="B27" s="18" t="s">
        <v>47</v>
      </c>
      <c r="C27" s="6" t="s">
        <v>48</v>
      </c>
      <c r="D27" s="19">
        <v>118977.73</v>
      </c>
      <c r="E27" s="19">
        <v>1.51</v>
      </c>
      <c r="F27" s="13"/>
      <c r="G27" s="13"/>
      <c r="H27" s="2"/>
      <c r="I27" s="22"/>
      <c r="J27" s="13"/>
      <c r="K27" s="2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59094.9</v>
      </c>
      <c r="E28" s="19">
        <v>0.75</v>
      </c>
      <c r="F28" s="13"/>
      <c r="G28" s="13"/>
      <c r="H28" s="2"/>
      <c r="I28" s="22"/>
      <c r="J28" s="13"/>
      <c r="K28" s="2"/>
      <c r="L28" s="2"/>
      <c r="M28" s="2"/>
    </row>
    <row r="29" spans="1:11" s="16" customFormat="1" ht="20.25" customHeight="1">
      <c r="A29" s="21" t="s">
        <v>52</v>
      </c>
      <c r="B29" s="18" t="s">
        <v>53</v>
      </c>
      <c r="C29" s="6" t="s">
        <v>54</v>
      </c>
      <c r="D29" s="19">
        <v>20486.23</v>
      </c>
      <c r="E29" s="19">
        <v>0.26</v>
      </c>
      <c r="F29" s="13"/>
      <c r="G29" s="13"/>
      <c r="H29" s="2"/>
      <c r="I29" s="22"/>
      <c r="J29" s="13"/>
      <c r="K29" s="2"/>
    </row>
    <row r="30" spans="1:11" s="16" customFormat="1" ht="19.5" customHeight="1">
      <c r="A30" s="17" t="s">
        <v>55</v>
      </c>
      <c r="B30" s="18" t="s">
        <v>56</v>
      </c>
      <c r="C30" s="6" t="s">
        <v>57</v>
      </c>
      <c r="D30" s="19">
        <v>14182.78</v>
      </c>
      <c r="E30" s="19">
        <v>0.18</v>
      </c>
      <c r="F30" s="13"/>
      <c r="G30" s="13"/>
      <c r="H30" s="2"/>
      <c r="I30" s="22"/>
      <c r="J30" s="13"/>
      <c r="K30" s="2"/>
    </row>
    <row r="31" spans="1:11" s="16" customFormat="1" ht="18.75" customHeight="1">
      <c r="A31" s="17" t="s">
        <v>58</v>
      </c>
      <c r="B31" s="18" t="s">
        <v>59</v>
      </c>
      <c r="C31" s="6" t="s">
        <v>60</v>
      </c>
      <c r="D31" s="19">
        <v>14970.71</v>
      </c>
      <c r="E31" s="19">
        <v>0.19</v>
      </c>
      <c r="F31" s="13"/>
      <c r="G31" s="13"/>
      <c r="H31" s="2"/>
      <c r="I31" s="22"/>
      <c r="J31" s="13"/>
      <c r="K31" s="2"/>
    </row>
    <row r="32" spans="1:11" s="16" customFormat="1" ht="15.75">
      <c r="A32" s="17" t="s">
        <v>61</v>
      </c>
      <c r="B32" s="18" t="s">
        <v>62</v>
      </c>
      <c r="C32" s="6" t="s">
        <v>63</v>
      </c>
      <c r="D32" s="19">
        <v>67762.15</v>
      </c>
      <c r="E32" s="19">
        <v>0.86</v>
      </c>
      <c r="F32" s="13"/>
      <c r="G32" s="13"/>
      <c r="H32" s="2"/>
      <c r="I32" s="22"/>
      <c r="J32" s="13"/>
      <c r="K32" s="2"/>
    </row>
    <row r="33" spans="1:11" s="16" customFormat="1" ht="15.75">
      <c r="A33" s="17">
        <v>5</v>
      </c>
      <c r="B33" s="74" t="s">
        <v>141</v>
      </c>
      <c r="C33" s="14" t="s">
        <v>17</v>
      </c>
      <c r="D33" s="75">
        <v>18910.37</v>
      </c>
      <c r="E33" s="75">
        <v>0.12</v>
      </c>
      <c r="F33" s="13"/>
      <c r="G33" s="13"/>
      <c r="H33" s="2"/>
      <c r="I33" s="22"/>
      <c r="J33" s="13"/>
      <c r="K33" s="2"/>
    </row>
    <row r="34" spans="1:13" ht="47.25">
      <c r="A34" s="17">
        <v>6</v>
      </c>
      <c r="B34" s="29" t="s">
        <v>124</v>
      </c>
      <c r="C34" s="14" t="s">
        <v>125</v>
      </c>
      <c r="D34" s="15">
        <v>7879.32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184376.09</v>
      </c>
      <c r="E35" s="15">
        <v>1.17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137100.17</v>
      </c>
      <c r="E36" s="34">
        <v>0.87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47275.92</v>
      </c>
      <c r="E37" s="34">
        <v>0.3</v>
      </c>
      <c r="I37" s="35"/>
    </row>
    <row r="38" spans="1:11" s="16" customFormat="1" ht="14.25" customHeight="1">
      <c r="A38" s="30">
        <v>8</v>
      </c>
      <c r="B38" s="29" t="s">
        <v>71</v>
      </c>
      <c r="C38" s="39"/>
      <c r="D38" s="12">
        <v>370328.04</v>
      </c>
      <c r="E38" s="12">
        <v>2.35</v>
      </c>
      <c r="J38" s="40"/>
      <c r="K38" s="2"/>
    </row>
    <row r="39" spans="1:11" s="16" customFormat="1" ht="14.25" customHeight="1">
      <c r="A39" s="30">
        <v>9</v>
      </c>
      <c r="B39" s="29" t="s">
        <v>72</v>
      </c>
      <c r="C39" s="39"/>
      <c r="D39" s="12">
        <v>31517.28</v>
      </c>
      <c r="E39" s="12">
        <v>0.2</v>
      </c>
      <c r="J39" s="40"/>
      <c r="K39" s="2"/>
    </row>
    <row r="40" spans="1:11" s="16" customFormat="1" ht="15.75">
      <c r="A40" s="30">
        <v>10</v>
      </c>
      <c r="B40" s="29" t="s">
        <v>94</v>
      </c>
      <c r="C40" s="39"/>
      <c r="D40" s="12">
        <v>6303.46</v>
      </c>
      <c r="E40" s="12">
        <v>0.04</v>
      </c>
      <c r="J40" s="40"/>
      <c r="K40" s="2"/>
    </row>
    <row r="41" spans="1:11" s="16" customFormat="1" ht="14.25" customHeight="1">
      <c r="A41" s="30">
        <v>11</v>
      </c>
      <c r="B41" s="37" t="s">
        <v>157</v>
      </c>
      <c r="C41" s="14" t="s">
        <v>17</v>
      </c>
      <c r="D41" s="12">
        <v>354569.4</v>
      </c>
      <c r="E41" s="12">
        <v>2.25</v>
      </c>
      <c r="J41" s="40"/>
      <c r="K41" s="2"/>
    </row>
    <row r="42" spans="1:11" s="16" customFormat="1" ht="14.25" customHeight="1" hidden="1">
      <c r="A42" s="30">
        <v>12</v>
      </c>
      <c r="B42" s="76" t="s">
        <v>145</v>
      </c>
      <c r="C42" s="77" t="s">
        <v>146</v>
      </c>
      <c r="D42" s="12">
        <v>0</v>
      </c>
      <c r="E42" s="12"/>
      <c r="J42" s="40"/>
      <c r="K42" s="2"/>
    </row>
    <row r="43" spans="1:11" s="16" customFormat="1" ht="14.25" customHeight="1" hidden="1">
      <c r="A43" s="30">
        <v>13</v>
      </c>
      <c r="B43" s="76" t="s">
        <v>147</v>
      </c>
      <c r="C43" s="77" t="s">
        <v>146</v>
      </c>
      <c r="D43" s="12">
        <v>0</v>
      </c>
      <c r="E43" s="12"/>
      <c r="J43" s="40"/>
      <c r="K43" s="2"/>
    </row>
    <row r="44" spans="1:11" s="16" customFormat="1" ht="14.25" customHeight="1" hidden="1">
      <c r="A44" s="30">
        <v>14</v>
      </c>
      <c r="B44" s="76" t="s">
        <v>148</v>
      </c>
      <c r="C44" s="77" t="s">
        <v>149</v>
      </c>
      <c r="D44" s="12">
        <v>0</v>
      </c>
      <c r="E44" s="12"/>
      <c r="J44" s="40"/>
      <c r="K44" s="2"/>
    </row>
    <row r="45" spans="1:10" ht="15.75">
      <c r="A45" s="30">
        <v>12</v>
      </c>
      <c r="B45" s="37" t="s">
        <v>73</v>
      </c>
      <c r="C45" s="31"/>
      <c r="D45" s="15">
        <v>3192700.47</v>
      </c>
      <c r="E45" s="15">
        <v>20.26</v>
      </c>
      <c r="G45" s="13"/>
      <c r="I45" s="13"/>
      <c r="J45" s="13"/>
    </row>
    <row r="46" spans="1:10" ht="93.75" customHeight="1">
      <c r="A46" s="30">
        <v>13</v>
      </c>
      <c r="B46" s="41" t="s">
        <v>167</v>
      </c>
      <c r="C46" s="42" t="s">
        <v>84</v>
      </c>
      <c r="D46" s="15">
        <v>479062.66</v>
      </c>
      <c r="E46" s="15">
        <v>3.04</v>
      </c>
      <c r="F46" s="13"/>
      <c r="G46" s="13"/>
      <c r="J46" s="13"/>
    </row>
    <row r="47" spans="1:10" ht="15.75">
      <c r="A47" s="30">
        <v>14</v>
      </c>
      <c r="B47" s="43" t="s">
        <v>75</v>
      </c>
      <c r="C47" s="44"/>
      <c r="D47" s="45">
        <v>3671763.13</v>
      </c>
      <c r="E47" s="45">
        <v>23.3</v>
      </c>
      <c r="G47" s="13"/>
      <c r="I47" s="13"/>
      <c r="J47" s="13"/>
    </row>
    <row r="48" spans="1:5" ht="15.75">
      <c r="A48" s="30">
        <v>15</v>
      </c>
      <c r="B48" s="37" t="s">
        <v>76</v>
      </c>
      <c r="C48" s="31"/>
      <c r="D48" s="15">
        <v>281029.08</v>
      </c>
      <c r="E48" s="119">
        <v>1.944</v>
      </c>
    </row>
    <row r="49" spans="1:5" ht="15.75">
      <c r="A49" s="17"/>
      <c r="B49" s="46"/>
      <c r="C49" s="46" t="s">
        <v>150</v>
      </c>
      <c r="D49" s="47">
        <v>35456.94</v>
      </c>
      <c r="E49" s="120">
        <v>0.245</v>
      </c>
    </row>
    <row r="50" spans="1:5" ht="15.75">
      <c r="A50" s="17"/>
      <c r="B50" s="46"/>
      <c r="C50" s="46" t="s">
        <v>214</v>
      </c>
      <c r="D50" s="47">
        <v>21011.52</v>
      </c>
      <c r="E50" s="120">
        <v>0.145</v>
      </c>
    </row>
    <row r="51" spans="1:5" ht="15.75">
      <c r="A51" s="17"/>
      <c r="B51" s="46"/>
      <c r="C51" s="46" t="s">
        <v>151</v>
      </c>
      <c r="D51" s="47">
        <v>203549.1</v>
      </c>
      <c r="E51" s="120">
        <v>1.409</v>
      </c>
    </row>
    <row r="52" spans="1:5" ht="15.75">
      <c r="A52" s="17"/>
      <c r="B52" s="46"/>
      <c r="C52" s="46" t="s">
        <v>195</v>
      </c>
      <c r="D52" s="47">
        <v>21011.52</v>
      </c>
      <c r="E52" s="120">
        <v>0.145</v>
      </c>
    </row>
    <row r="53" spans="1:5" ht="89.25">
      <c r="A53" s="3">
        <v>16</v>
      </c>
      <c r="B53" s="49" t="s">
        <v>74</v>
      </c>
      <c r="C53" s="50" t="s">
        <v>85</v>
      </c>
      <c r="D53" s="51">
        <v>28102.91</v>
      </c>
      <c r="E53" s="121">
        <v>0.195</v>
      </c>
    </row>
    <row r="54" spans="1:5" ht="15.75">
      <c r="A54" s="3">
        <v>17</v>
      </c>
      <c r="B54" s="43" t="s">
        <v>77</v>
      </c>
      <c r="C54" s="44"/>
      <c r="D54" s="45">
        <v>309131.99</v>
      </c>
      <c r="E54" s="45">
        <v>2.14</v>
      </c>
    </row>
    <row r="55" spans="1:9" ht="15.75">
      <c r="A55" s="3">
        <v>18</v>
      </c>
      <c r="B55" s="43" t="s">
        <v>78</v>
      </c>
      <c r="C55" s="44"/>
      <c r="D55" s="45">
        <v>3980895.12</v>
      </c>
      <c r="E55" s="45">
        <v>25.44</v>
      </c>
      <c r="I55" s="22"/>
    </row>
    <row r="56" spans="1:5" ht="15.75">
      <c r="A56" s="3">
        <v>19</v>
      </c>
      <c r="B56" s="56" t="s">
        <v>120</v>
      </c>
      <c r="C56" s="56" t="s">
        <v>121</v>
      </c>
      <c r="D56" s="57">
        <v>71439.17</v>
      </c>
      <c r="E56" s="57">
        <v>1.36</v>
      </c>
    </row>
    <row r="57" spans="1:13" ht="18" customHeight="1" hidden="1">
      <c r="A57" s="3">
        <v>23</v>
      </c>
      <c r="B57" s="29" t="s">
        <v>64</v>
      </c>
      <c r="C57" s="14" t="s">
        <v>54</v>
      </c>
      <c r="D57" s="15">
        <v>0</v>
      </c>
      <c r="E57" s="15"/>
      <c r="F57" s="13"/>
      <c r="G57" s="13"/>
      <c r="H57" s="13"/>
      <c r="J57" s="13"/>
      <c r="M57" s="16"/>
    </row>
    <row r="58" spans="1:10" ht="15.75" hidden="1">
      <c r="A58" s="3">
        <v>24</v>
      </c>
      <c r="B58" s="37" t="s">
        <v>70</v>
      </c>
      <c r="C58" s="38" t="s">
        <v>17</v>
      </c>
      <c r="D58" s="15">
        <v>0</v>
      </c>
      <c r="E58" s="15"/>
      <c r="J58" s="13"/>
    </row>
    <row r="63" spans="2:3" ht="15.75">
      <c r="B63" s="54" t="s">
        <v>79</v>
      </c>
      <c r="C63" s="53" t="s">
        <v>80</v>
      </c>
    </row>
    <row r="64" spans="2:3" ht="15.75">
      <c r="B64" s="54"/>
      <c r="C64" s="54"/>
    </row>
    <row r="65" spans="2:3" ht="15.75">
      <c r="B65" s="54" t="s">
        <v>81</v>
      </c>
      <c r="C65" s="53" t="s">
        <v>82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7"/>
  </sheetPr>
  <dimension ref="A1:M58"/>
  <sheetViews>
    <sheetView view="pageBreakPreview" zoomScale="60" zoomScaleNormal="75" zoomScalePageLayoutView="0" workbookViewId="0" topLeftCell="A1">
      <pane xSplit="3" ySplit="7" topLeftCell="D1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0" sqref="F20:H33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179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89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10722.4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10722.4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949575.74</v>
      </c>
      <c r="E10" s="12">
        <v>7.38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109368.48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328105.44</v>
      </c>
      <c r="E12" s="15">
        <v>2.55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118375.3</v>
      </c>
      <c r="E13" s="19">
        <v>0.92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82348.03</v>
      </c>
      <c r="E14" s="19">
        <v>0.64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10293.5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65621.09</v>
      </c>
      <c r="E16" s="19">
        <v>0.51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2573.38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47607.46</v>
      </c>
      <c r="E18" s="19">
        <v>0.37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2573.38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440047.29</v>
      </c>
      <c r="E20" s="15">
        <v>3.42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201366.66</v>
      </c>
      <c r="E21" s="24">
        <v>3.13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84278.06</v>
      </c>
      <c r="E22" s="19">
        <v>1.31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40530.67</v>
      </c>
      <c r="E23" s="19">
        <v>0.63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50180.83</v>
      </c>
      <c r="E24" s="19">
        <v>0.78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26377.1</v>
      </c>
      <c r="E25" s="19">
        <v>0.41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v>238680.63</v>
      </c>
      <c r="E26" s="24">
        <v>3.71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95858.26</v>
      </c>
      <c r="E27" s="19">
        <v>1.49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47607.46</v>
      </c>
      <c r="E28" s="19">
        <v>0.74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16726.94</v>
      </c>
      <c r="E29" s="19">
        <v>0.26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11580.19</v>
      </c>
      <c r="E30" s="19">
        <v>0.18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12223.54</v>
      </c>
      <c r="E31" s="19">
        <v>0.19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54684.24</v>
      </c>
      <c r="E32" s="107">
        <v>0.85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15440.26</v>
      </c>
      <c r="E33" s="108">
        <v>0.12</v>
      </c>
      <c r="F33" s="13"/>
      <c r="G33" s="13"/>
      <c r="H33" s="2"/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5863.68</v>
      </c>
      <c r="E34" s="109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146682.43</v>
      </c>
      <c r="E35" s="109">
        <v>1.14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109368.48</v>
      </c>
      <c r="E36" s="110">
        <v>0.85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37313.95</v>
      </c>
      <c r="E37" s="110">
        <v>0.29</v>
      </c>
      <c r="I37" s="35"/>
    </row>
    <row r="38" spans="1:10" s="16" customFormat="1" ht="14.25" customHeight="1">
      <c r="A38" s="30">
        <v>8</v>
      </c>
      <c r="B38" s="29" t="s">
        <v>71</v>
      </c>
      <c r="C38" s="39"/>
      <c r="D38" s="55">
        <v>301842.84</v>
      </c>
      <c r="E38" s="12">
        <v>2.35</v>
      </c>
      <c r="J38" s="40"/>
    </row>
    <row r="39" spans="1:10" s="16" customFormat="1" ht="14.25" customHeight="1">
      <c r="A39" s="30">
        <v>9</v>
      </c>
      <c r="B39" s="29" t="s">
        <v>72</v>
      </c>
      <c r="C39" s="39"/>
      <c r="D39" s="12">
        <v>29400</v>
      </c>
      <c r="E39" s="12">
        <v>0.23</v>
      </c>
      <c r="J39" s="40"/>
    </row>
    <row r="40" spans="1:10" s="16" customFormat="1" ht="14.25" customHeight="1">
      <c r="A40" s="30">
        <v>10</v>
      </c>
      <c r="B40" s="37" t="s">
        <v>157</v>
      </c>
      <c r="C40" s="14" t="s">
        <v>17</v>
      </c>
      <c r="D40" s="12">
        <v>277924.61</v>
      </c>
      <c r="E40" s="12">
        <v>2.16</v>
      </c>
      <c r="J40" s="40"/>
    </row>
    <row r="41" spans="1:10" s="16" customFormat="1" ht="14.25" customHeight="1">
      <c r="A41" s="30">
        <v>11</v>
      </c>
      <c r="B41" s="29" t="s">
        <v>87</v>
      </c>
      <c r="C41" s="39"/>
      <c r="D41" s="12">
        <v>24000</v>
      </c>
      <c r="E41" s="12">
        <v>0.19</v>
      </c>
      <c r="J41" s="40"/>
    </row>
    <row r="42" spans="1:10" ht="15.75">
      <c r="A42" s="30">
        <v>12</v>
      </c>
      <c r="B42" s="37" t="s">
        <v>73</v>
      </c>
      <c r="C42" s="31"/>
      <c r="D42" s="15">
        <v>2628250.77</v>
      </c>
      <c r="E42" s="15">
        <v>20.44</v>
      </c>
      <c r="G42" s="13"/>
      <c r="I42" s="13"/>
      <c r="J42" s="13"/>
    </row>
    <row r="43" spans="1:10" ht="93.75" customHeight="1">
      <c r="A43" s="30">
        <v>13</v>
      </c>
      <c r="B43" s="41" t="s">
        <v>74</v>
      </c>
      <c r="C43" s="42" t="s">
        <v>84</v>
      </c>
      <c r="D43" s="15">
        <v>395013.22</v>
      </c>
      <c r="E43" s="15">
        <v>3.07</v>
      </c>
      <c r="F43" s="13"/>
      <c r="G43" s="13"/>
      <c r="J43" s="13"/>
    </row>
    <row r="44" spans="1:10" ht="15.75">
      <c r="A44" s="30">
        <v>14</v>
      </c>
      <c r="B44" s="43" t="s">
        <v>75</v>
      </c>
      <c r="C44" s="44"/>
      <c r="D44" s="45">
        <v>3023263.99</v>
      </c>
      <c r="E44" s="45">
        <v>23.51</v>
      </c>
      <c r="G44" s="13"/>
      <c r="I44" s="13"/>
      <c r="J44" s="13"/>
    </row>
    <row r="45" spans="1:5" ht="15.75">
      <c r="A45" s="30">
        <v>15</v>
      </c>
      <c r="B45" s="37" t="s">
        <v>76</v>
      </c>
      <c r="C45" s="31"/>
      <c r="D45" s="15">
        <v>145824.64</v>
      </c>
      <c r="E45" s="15">
        <v>1.24</v>
      </c>
    </row>
    <row r="46" spans="1:5" ht="15.75">
      <c r="A46" s="17"/>
      <c r="B46" s="46"/>
      <c r="C46" s="83" t="s">
        <v>213</v>
      </c>
      <c r="D46" s="47">
        <v>145824.64</v>
      </c>
      <c r="E46" s="47">
        <v>1.24</v>
      </c>
    </row>
    <row r="47" spans="1:5" ht="89.25">
      <c r="A47" s="3">
        <v>16</v>
      </c>
      <c r="B47" s="49" t="s">
        <v>74</v>
      </c>
      <c r="C47" s="50" t="s">
        <v>85</v>
      </c>
      <c r="D47" s="51">
        <v>14582.46</v>
      </c>
      <c r="E47" s="52">
        <v>0.12</v>
      </c>
    </row>
    <row r="48" spans="1:5" ht="15.75">
      <c r="A48" s="3">
        <v>17</v>
      </c>
      <c r="B48" s="43" t="s">
        <v>77</v>
      </c>
      <c r="C48" s="44"/>
      <c r="D48" s="45">
        <v>160407.1</v>
      </c>
      <c r="E48" s="45">
        <v>1.36</v>
      </c>
    </row>
    <row r="49" spans="1:9" ht="15.75">
      <c r="A49" s="3">
        <v>18</v>
      </c>
      <c r="B49" s="43" t="s">
        <v>78</v>
      </c>
      <c r="C49" s="44"/>
      <c r="D49" s="45">
        <v>3183671.09</v>
      </c>
      <c r="E49" s="45">
        <v>24.87</v>
      </c>
      <c r="I49" s="22"/>
    </row>
    <row r="50" spans="1:13" ht="18" customHeight="1" hidden="1">
      <c r="A50" s="3">
        <v>19</v>
      </c>
      <c r="B50" s="29" t="s">
        <v>64</v>
      </c>
      <c r="C50" s="14" t="s">
        <v>54</v>
      </c>
      <c r="D50" s="15">
        <v>0</v>
      </c>
      <c r="E50" s="15"/>
      <c r="F50" s="13"/>
      <c r="G50" s="13"/>
      <c r="H50" s="13"/>
      <c r="J50" s="13"/>
      <c r="M50" s="16"/>
    </row>
    <row r="51" spans="1:10" ht="15.75" hidden="1">
      <c r="A51" s="3">
        <v>20</v>
      </c>
      <c r="B51" s="37" t="s">
        <v>70</v>
      </c>
      <c r="C51" s="38" t="s">
        <v>17</v>
      </c>
      <c r="D51" s="15">
        <v>0</v>
      </c>
      <c r="E51" s="15"/>
      <c r="J51" s="13"/>
    </row>
    <row r="56" spans="2:3" ht="15.75">
      <c r="B56" s="54" t="s">
        <v>79</v>
      </c>
      <c r="C56" s="53" t="s">
        <v>80</v>
      </c>
    </row>
    <row r="57" spans="2:3" ht="15.75">
      <c r="B57" s="54"/>
      <c r="C57" s="54"/>
    </row>
    <row r="58" spans="2:3" ht="15.75">
      <c r="B58" s="54" t="s">
        <v>81</v>
      </c>
      <c r="C58" s="53" t="s">
        <v>82</v>
      </c>
    </row>
  </sheetData>
  <sheetProtection/>
  <mergeCells count="9">
    <mergeCell ref="C5:C9"/>
    <mergeCell ref="D5:E5"/>
    <mergeCell ref="D6:E6"/>
    <mergeCell ref="D7:E7"/>
    <mergeCell ref="D8:E8"/>
    <mergeCell ref="D1:E1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7"/>
  </sheetPr>
  <dimension ref="A1:M64"/>
  <sheetViews>
    <sheetView view="pageBreakPreview" zoomScale="60" zoomScalePageLayoutView="0" workbookViewId="0" topLeftCell="A11">
      <selection activeCell="J49" sqref="J49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1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24" t="s">
        <v>143</v>
      </c>
      <c r="E1" s="124"/>
      <c r="F1" s="125"/>
    </row>
    <row r="2" spans="2:5" ht="42.75" customHeight="1">
      <c r="B2" s="126" t="s">
        <v>178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109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6509.9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6509.9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576516.74</v>
      </c>
      <c r="E10" s="12">
        <v>7.38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66400.98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204671.26</v>
      </c>
      <c r="E12" s="15">
        <v>2.62</v>
      </c>
      <c r="F12" s="13"/>
      <c r="G12" s="13"/>
      <c r="J12" s="13"/>
      <c r="L12" s="16"/>
      <c r="M12" s="16"/>
    </row>
    <row r="13" spans="1:11" s="16" customFormat="1" ht="19.5" customHeight="1">
      <c r="A13" s="17" t="s">
        <v>15</v>
      </c>
      <c r="B13" s="18" t="s">
        <v>16</v>
      </c>
      <c r="C13" s="6" t="s">
        <v>17</v>
      </c>
      <c r="D13" s="19">
        <v>73431.67</v>
      </c>
      <c r="E13" s="19">
        <v>0.94</v>
      </c>
      <c r="I13" s="20"/>
      <c r="K13" s="2"/>
    </row>
    <row r="14" spans="1:11" s="16" customFormat="1" ht="21" customHeight="1">
      <c r="A14" s="17" t="s">
        <v>18</v>
      </c>
      <c r="B14" s="18" t="s">
        <v>19</v>
      </c>
      <c r="C14" s="6" t="s">
        <v>20</v>
      </c>
      <c r="D14" s="19">
        <v>51558.41</v>
      </c>
      <c r="E14" s="19">
        <v>0.66</v>
      </c>
      <c r="I14" s="20"/>
      <c r="K14" s="2"/>
    </row>
    <row r="15" spans="1:11" s="16" customFormat="1" ht="19.5" customHeight="1">
      <c r="A15" s="21" t="s">
        <v>21</v>
      </c>
      <c r="B15" s="18" t="s">
        <v>22</v>
      </c>
      <c r="C15" s="6" t="s">
        <v>17</v>
      </c>
      <c r="D15" s="19">
        <v>6249.5</v>
      </c>
      <c r="E15" s="19">
        <v>0.08</v>
      </c>
      <c r="I15" s="20"/>
      <c r="K15" s="2"/>
    </row>
    <row r="16" spans="1:11" s="16" customFormat="1" ht="18.75" customHeight="1">
      <c r="A16" s="17" t="s">
        <v>23</v>
      </c>
      <c r="B16" s="18" t="s">
        <v>24</v>
      </c>
      <c r="C16" s="6" t="s">
        <v>25</v>
      </c>
      <c r="D16" s="19">
        <v>41402.96</v>
      </c>
      <c r="E16" s="19">
        <v>0.53</v>
      </c>
      <c r="I16" s="20"/>
      <c r="K16" s="2"/>
    </row>
    <row r="17" spans="1:11" s="16" customFormat="1" ht="18.75" customHeight="1">
      <c r="A17" s="17" t="s">
        <v>26</v>
      </c>
      <c r="B17" s="18" t="s">
        <v>27</v>
      </c>
      <c r="C17" s="6" t="s">
        <v>17</v>
      </c>
      <c r="D17" s="19">
        <v>1562.38</v>
      </c>
      <c r="E17" s="19">
        <v>0.02</v>
      </c>
      <c r="I17" s="20"/>
      <c r="K17" s="2"/>
    </row>
    <row r="18" spans="1:11" s="16" customFormat="1" ht="48" customHeight="1">
      <c r="A18" s="17" t="s">
        <v>28</v>
      </c>
      <c r="B18" s="18" t="s">
        <v>29</v>
      </c>
      <c r="C18" s="6" t="s">
        <v>96</v>
      </c>
      <c r="D18" s="19">
        <v>29685.14</v>
      </c>
      <c r="E18" s="19">
        <v>0.38</v>
      </c>
      <c r="I18" s="20"/>
      <c r="K18" s="2"/>
    </row>
    <row r="19" spans="1:11" s="16" customFormat="1" ht="25.5" customHeight="1">
      <c r="A19" s="17" t="s">
        <v>30</v>
      </c>
      <c r="B19" s="18" t="s">
        <v>31</v>
      </c>
      <c r="C19" s="6" t="s">
        <v>97</v>
      </c>
      <c r="D19" s="19">
        <v>1562.38</v>
      </c>
      <c r="E19" s="19">
        <v>0.02</v>
      </c>
      <c r="I19" s="20"/>
      <c r="K19" s="2"/>
    </row>
    <row r="20" spans="1:13" ht="31.5" customHeight="1">
      <c r="A20" s="3">
        <v>4</v>
      </c>
      <c r="B20" s="10" t="s">
        <v>32</v>
      </c>
      <c r="C20" s="10"/>
      <c r="D20" s="15">
        <v>273806.39</v>
      </c>
      <c r="E20" s="15">
        <v>3.51</v>
      </c>
      <c r="F20" s="13"/>
      <c r="G20" s="13"/>
      <c r="I20" s="22"/>
      <c r="J20" s="13"/>
      <c r="M20" s="16"/>
    </row>
    <row r="21" spans="1:11" s="16" customFormat="1" ht="15.75">
      <c r="A21" s="17"/>
      <c r="B21" s="23" t="s">
        <v>33</v>
      </c>
      <c r="C21" s="6"/>
      <c r="D21" s="24">
        <v>116006.42</v>
      </c>
      <c r="E21" s="24">
        <v>2.97</v>
      </c>
      <c r="F21" s="13"/>
      <c r="G21" s="13"/>
      <c r="H21" s="2"/>
      <c r="I21" s="22"/>
      <c r="K21" s="2"/>
    </row>
    <row r="22" spans="1:11" s="16" customFormat="1" ht="30.75" customHeight="1">
      <c r="A22" s="21" t="s">
        <v>34</v>
      </c>
      <c r="B22" s="27" t="s">
        <v>35</v>
      </c>
      <c r="C22" s="6" t="s">
        <v>36</v>
      </c>
      <c r="D22" s="19">
        <v>48824.25</v>
      </c>
      <c r="E22" s="19">
        <v>1.25</v>
      </c>
      <c r="F22" s="13"/>
      <c r="G22" s="13"/>
      <c r="H22" s="2"/>
      <c r="I22" s="22"/>
      <c r="K22" s="2"/>
    </row>
    <row r="23" spans="1:11" s="16" customFormat="1" ht="20.25" customHeight="1">
      <c r="A23" s="17" t="s">
        <v>37</v>
      </c>
      <c r="B23" s="27" t="s">
        <v>38</v>
      </c>
      <c r="C23" s="6" t="s">
        <v>39</v>
      </c>
      <c r="D23" s="19">
        <v>20701.48</v>
      </c>
      <c r="E23" s="19">
        <v>0.53</v>
      </c>
      <c r="F23" s="13"/>
      <c r="G23" s="13"/>
      <c r="H23" s="2"/>
      <c r="I23" s="22"/>
      <c r="K23" s="2"/>
    </row>
    <row r="24" spans="1:11" s="16" customFormat="1" ht="15.75">
      <c r="A24" s="17" t="s">
        <v>40</v>
      </c>
      <c r="B24" s="27" t="s">
        <v>41</v>
      </c>
      <c r="C24" s="6" t="s">
        <v>42</v>
      </c>
      <c r="D24" s="19">
        <v>31247.52</v>
      </c>
      <c r="E24" s="19">
        <v>0.8</v>
      </c>
      <c r="F24" s="13"/>
      <c r="G24" s="13"/>
      <c r="H24" s="2"/>
      <c r="I24" s="22"/>
      <c r="K24" s="2"/>
    </row>
    <row r="25" spans="1:11" s="16" customFormat="1" ht="15.75">
      <c r="A25" s="17" t="s">
        <v>43</v>
      </c>
      <c r="B25" s="27" t="s">
        <v>44</v>
      </c>
      <c r="C25" s="6" t="s">
        <v>20</v>
      </c>
      <c r="D25" s="19">
        <v>15233.17</v>
      </c>
      <c r="E25" s="19">
        <v>0.39</v>
      </c>
      <c r="F25" s="13"/>
      <c r="G25" s="13"/>
      <c r="H25" s="2"/>
      <c r="I25" s="22"/>
      <c r="K25" s="2"/>
    </row>
    <row r="26" spans="1:11" s="16" customFormat="1" ht="15.75">
      <c r="A26" s="17"/>
      <c r="B26" s="23" t="s">
        <v>45</v>
      </c>
      <c r="C26" s="6"/>
      <c r="D26" s="24">
        <v>157799.97</v>
      </c>
      <c r="E26" s="24">
        <v>4.05</v>
      </c>
      <c r="F26" s="13"/>
      <c r="G26" s="13"/>
      <c r="H26" s="2"/>
      <c r="I26" s="22"/>
      <c r="J26" s="28"/>
      <c r="K26" s="2"/>
    </row>
    <row r="27" spans="1:11" s="16" customFormat="1" ht="16.5" customHeight="1">
      <c r="A27" s="17" t="s">
        <v>46</v>
      </c>
      <c r="B27" s="18" t="s">
        <v>47</v>
      </c>
      <c r="C27" s="6" t="s">
        <v>48</v>
      </c>
      <c r="D27" s="19">
        <v>63666.82</v>
      </c>
      <c r="E27" s="19">
        <v>1.63</v>
      </c>
      <c r="F27" s="13"/>
      <c r="G27" s="13"/>
      <c r="H27" s="2"/>
      <c r="I27" s="22"/>
      <c r="K27" s="2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31638.11</v>
      </c>
      <c r="E28" s="19">
        <v>0.81</v>
      </c>
      <c r="F28" s="13"/>
      <c r="G28" s="13"/>
      <c r="H28" s="2"/>
      <c r="I28" s="22"/>
      <c r="K28" s="2"/>
      <c r="L28" s="2"/>
      <c r="M28" s="2"/>
    </row>
    <row r="29" spans="1:11" s="16" customFormat="1" ht="20.25" customHeight="1">
      <c r="A29" s="21" t="s">
        <v>52</v>
      </c>
      <c r="B29" s="18" t="s">
        <v>53</v>
      </c>
      <c r="C29" s="6" t="s">
        <v>54</v>
      </c>
      <c r="D29" s="19">
        <v>10936.63</v>
      </c>
      <c r="E29" s="19">
        <v>0.28</v>
      </c>
      <c r="F29" s="13"/>
      <c r="G29" s="13"/>
      <c r="H29" s="2"/>
      <c r="I29" s="22"/>
      <c r="K29" s="2"/>
    </row>
    <row r="30" spans="1:11" s="16" customFormat="1" ht="19.5" customHeight="1">
      <c r="A30" s="17" t="s">
        <v>55</v>
      </c>
      <c r="B30" s="18" t="s">
        <v>56</v>
      </c>
      <c r="C30" s="6" t="s">
        <v>57</v>
      </c>
      <c r="D30" s="19">
        <v>7421.29</v>
      </c>
      <c r="E30" s="19">
        <v>0.19</v>
      </c>
      <c r="F30" s="13"/>
      <c r="G30" s="13"/>
      <c r="H30" s="2"/>
      <c r="I30" s="22"/>
      <c r="K30" s="2"/>
    </row>
    <row r="31" spans="1:11" s="16" customFormat="1" ht="18.75" customHeight="1">
      <c r="A31" s="17" t="s">
        <v>58</v>
      </c>
      <c r="B31" s="18" t="s">
        <v>59</v>
      </c>
      <c r="C31" s="6" t="s">
        <v>60</v>
      </c>
      <c r="D31" s="19">
        <v>7811.88</v>
      </c>
      <c r="E31" s="19">
        <v>0.2</v>
      </c>
      <c r="F31" s="13"/>
      <c r="G31" s="13"/>
      <c r="H31" s="2"/>
      <c r="I31" s="22"/>
      <c r="K31" s="2"/>
    </row>
    <row r="32" spans="1:11" s="16" customFormat="1" ht="15.75">
      <c r="A32" s="17" t="s">
        <v>61</v>
      </c>
      <c r="B32" s="18" t="s">
        <v>62</v>
      </c>
      <c r="C32" s="6" t="s">
        <v>63</v>
      </c>
      <c r="D32" s="19">
        <v>36325.24</v>
      </c>
      <c r="E32" s="19">
        <v>0.93</v>
      </c>
      <c r="F32" s="13"/>
      <c r="G32" s="13"/>
      <c r="H32" s="2"/>
      <c r="I32" s="22"/>
      <c r="K32" s="2"/>
    </row>
    <row r="33" spans="1:11" s="16" customFormat="1" ht="15.75">
      <c r="A33" s="17">
        <v>5</v>
      </c>
      <c r="B33" s="74" t="s">
        <v>141</v>
      </c>
      <c r="C33" s="14" t="s">
        <v>17</v>
      </c>
      <c r="D33" s="75">
        <v>9374.26</v>
      </c>
      <c r="E33" s="75">
        <v>0.12</v>
      </c>
      <c r="F33" s="13"/>
      <c r="G33" s="13"/>
      <c r="H33" s="2"/>
      <c r="I33" s="22"/>
      <c r="K33" s="2"/>
    </row>
    <row r="34" spans="1:13" ht="47.25">
      <c r="A34" s="17">
        <v>6</v>
      </c>
      <c r="B34" s="29" t="s">
        <v>124</v>
      </c>
      <c r="C34" s="14" t="s">
        <v>125</v>
      </c>
      <c r="D34" s="15">
        <v>3531.36</v>
      </c>
      <c r="E34" s="15">
        <v>0.05</v>
      </c>
      <c r="F34" s="13"/>
      <c r="G34" s="13"/>
      <c r="I34" s="22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89836.62</v>
      </c>
      <c r="E35" s="15">
        <v>1.15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66400.98</v>
      </c>
      <c r="E36" s="34">
        <v>0.85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23435.64</v>
      </c>
      <c r="E37" s="34">
        <v>0.3</v>
      </c>
      <c r="I37" s="35"/>
    </row>
    <row r="38" spans="1:11" s="16" customFormat="1" ht="15.75">
      <c r="A38" s="30">
        <v>8</v>
      </c>
      <c r="B38" s="29" t="s">
        <v>71</v>
      </c>
      <c r="C38" s="39"/>
      <c r="D38" s="55">
        <v>175276.44</v>
      </c>
      <c r="E38" s="12">
        <v>2.24</v>
      </c>
      <c r="J38" s="40"/>
      <c r="K38" s="2"/>
    </row>
    <row r="39" spans="1:11" s="16" customFormat="1" ht="15.75">
      <c r="A39" s="30">
        <v>9</v>
      </c>
      <c r="B39" s="29" t="s">
        <v>72</v>
      </c>
      <c r="C39" s="39"/>
      <c r="D39" s="12">
        <v>29400</v>
      </c>
      <c r="E39" s="12">
        <v>0.38</v>
      </c>
      <c r="J39" s="40"/>
      <c r="K39" s="2"/>
    </row>
    <row r="40" spans="1:11" s="16" customFormat="1" ht="14.25" customHeight="1">
      <c r="A40" s="30">
        <v>10</v>
      </c>
      <c r="B40" s="29" t="s">
        <v>94</v>
      </c>
      <c r="C40" s="39"/>
      <c r="D40" s="12">
        <v>16239.75</v>
      </c>
      <c r="E40" s="12">
        <v>0.21</v>
      </c>
      <c r="J40" s="40"/>
      <c r="K40" s="2"/>
    </row>
    <row r="41" spans="1:11" s="16" customFormat="1" ht="15.75">
      <c r="A41" s="30">
        <v>11</v>
      </c>
      <c r="B41" s="29" t="s">
        <v>87</v>
      </c>
      <c r="C41" s="39"/>
      <c r="D41" s="12">
        <v>24000</v>
      </c>
      <c r="E41" s="12">
        <v>0.31</v>
      </c>
      <c r="J41" s="40"/>
      <c r="K41" s="2"/>
    </row>
    <row r="42" spans="1:11" s="16" customFormat="1" ht="14.25" customHeight="1">
      <c r="A42" s="30">
        <v>12</v>
      </c>
      <c r="B42" s="37" t="s">
        <v>157</v>
      </c>
      <c r="C42" s="14" t="s">
        <v>17</v>
      </c>
      <c r="D42" s="12">
        <v>182016.8</v>
      </c>
      <c r="E42" s="12">
        <v>2.33</v>
      </c>
      <c r="J42" s="40"/>
      <c r="K42" s="2"/>
    </row>
    <row r="43" spans="1:11" s="16" customFormat="1" ht="14.25" customHeight="1" hidden="1">
      <c r="A43" s="30">
        <v>13</v>
      </c>
      <c r="B43" s="76" t="s">
        <v>145</v>
      </c>
      <c r="C43" s="77" t="s">
        <v>146</v>
      </c>
      <c r="D43" s="12">
        <v>0</v>
      </c>
      <c r="E43" s="12"/>
      <c r="J43" s="40"/>
      <c r="K43" s="2"/>
    </row>
    <row r="44" spans="1:11" s="16" customFormat="1" ht="14.25" customHeight="1" hidden="1">
      <c r="A44" s="30">
        <v>14</v>
      </c>
      <c r="B44" s="76" t="s">
        <v>147</v>
      </c>
      <c r="C44" s="77" t="s">
        <v>146</v>
      </c>
      <c r="D44" s="12">
        <v>0</v>
      </c>
      <c r="E44" s="12"/>
      <c r="J44" s="40"/>
      <c r="K44" s="2"/>
    </row>
    <row r="45" spans="1:11" s="16" customFormat="1" ht="14.25" customHeight="1" hidden="1">
      <c r="A45" s="30">
        <v>15</v>
      </c>
      <c r="B45" s="76" t="s">
        <v>148</v>
      </c>
      <c r="C45" s="77" t="s">
        <v>149</v>
      </c>
      <c r="D45" s="12">
        <v>0</v>
      </c>
      <c r="E45" s="12"/>
      <c r="J45" s="40"/>
      <c r="K45" s="2"/>
    </row>
    <row r="46" spans="1:10" ht="15.75">
      <c r="A46" s="30">
        <v>13</v>
      </c>
      <c r="B46" s="37" t="s">
        <v>73</v>
      </c>
      <c r="C46" s="31"/>
      <c r="D46" s="15">
        <v>1651070.6</v>
      </c>
      <c r="E46" s="15">
        <v>21.15</v>
      </c>
      <c r="G46" s="13"/>
      <c r="I46" s="13"/>
      <c r="J46" s="13"/>
    </row>
    <row r="47" spans="1:10" ht="93.75" customHeight="1">
      <c r="A47" s="30">
        <v>14</v>
      </c>
      <c r="B47" s="41" t="s">
        <v>167</v>
      </c>
      <c r="C47" s="42" t="s">
        <v>84</v>
      </c>
      <c r="D47" s="15">
        <v>247636.6</v>
      </c>
      <c r="E47" s="15">
        <v>3.17</v>
      </c>
      <c r="F47" s="13"/>
      <c r="G47" s="13"/>
      <c r="J47" s="13"/>
    </row>
    <row r="48" spans="1:10" ht="15.75">
      <c r="A48" s="30">
        <v>15</v>
      </c>
      <c r="B48" s="43" t="s">
        <v>75</v>
      </c>
      <c r="C48" s="44"/>
      <c r="D48" s="45">
        <v>1898707.2</v>
      </c>
      <c r="E48" s="45">
        <v>24.32</v>
      </c>
      <c r="G48" s="13"/>
      <c r="I48" s="13"/>
      <c r="J48" s="13"/>
    </row>
    <row r="49" spans="1:5" ht="15.75">
      <c r="A49" s="30">
        <v>16</v>
      </c>
      <c r="B49" s="37" t="s">
        <v>76</v>
      </c>
      <c r="C49" s="31"/>
      <c r="D49" s="15">
        <v>152331.65</v>
      </c>
      <c r="E49" s="15">
        <v>2.13</v>
      </c>
    </row>
    <row r="50" spans="1:5" ht="15.75">
      <c r="A50" s="17"/>
      <c r="B50" s="46"/>
      <c r="C50" s="30" t="s">
        <v>211</v>
      </c>
      <c r="D50" s="47">
        <v>96346.52</v>
      </c>
      <c r="E50" s="47">
        <v>1.35</v>
      </c>
    </row>
    <row r="51" spans="1:5" ht="15.75">
      <c r="A51" s="17"/>
      <c r="B51" s="46"/>
      <c r="C51" s="30" t="s">
        <v>212</v>
      </c>
      <c r="D51" s="47">
        <v>35153.46</v>
      </c>
      <c r="E51" s="47">
        <v>0.49</v>
      </c>
    </row>
    <row r="52" spans="1:5" ht="15.75">
      <c r="A52" s="17"/>
      <c r="B52" s="46"/>
      <c r="C52" s="30" t="s">
        <v>195</v>
      </c>
      <c r="D52" s="47">
        <v>20831.67</v>
      </c>
      <c r="E52" s="47">
        <v>0.29</v>
      </c>
    </row>
    <row r="53" spans="1:5" ht="89.25">
      <c r="A53" s="3">
        <v>17</v>
      </c>
      <c r="B53" s="49" t="s">
        <v>74</v>
      </c>
      <c r="C53" s="50" t="s">
        <v>85</v>
      </c>
      <c r="D53" s="51">
        <v>15233.17</v>
      </c>
      <c r="E53" s="52">
        <v>0.21</v>
      </c>
    </row>
    <row r="54" spans="1:5" ht="15.75">
      <c r="A54" s="3">
        <v>18</v>
      </c>
      <c r="B54" s="43" t="s">
        <v>77</v>
      </c>
      <c r="C54" s="44"/>
      <c r="D54" s="45">
        <v>167564.82</v>
      </c>
      <c r="E54" s="45">
        <v>2.34</v>
      </c>
    </row>
    <row r="55" spans="1:9" ht="15.75">
      <c r="A55" s="3">
        <v>19</v>
      </c>
      <c r="B55" s="43" t="s">
        <v>78</v>
      </c>
      <c r="C55" s="44"/>
      <c r="D55" s="45">
        <v>2066272.02</v>
      </c>
      <c r="E55" s="45">
        <v>26.66</v>
      </c>
      <c r="I55" s="22"/>
    </row>
    <row r="56" spans="1:13" ht="18" customHeight="1" hidden="1">
      <c r="A56" s="3">
        <v>23</v>
      </c>
      <c r="B56" s="29" t="s">
        <v>64</v>
      </c>
      <c r="C56" s="14" t="s">
        <v>54</v>
      </c>
      <c r="D56" s="15">
        <v>0</v>
      </c>
      <c r="E56" s="15"/>
      <c r="F56" s="13"/>
      <c r="G56" s="13"/>
      <c r="H56" s="13"/>
      <c r="J56" s="13"/>
      <c r="M56" s="16"/>
    </row>
    <row r="57" spans="1:10" ht="15.75" hidden="1">
      <c r="A57" s="3">
        <v>24</v>
      </c>
      <c r="B57" s="37" t="s">
        <v>70</v>
      </c>
      <c r="C57" s="38" t="s">
        <v>17</v>
      </c>
      <c r="D57" s="15">
        <v>0</v>
      </c>
      <c r="E57" s="15"/>
      <c r="J57" s="13"/>
    </row>
    <row r="62" spans="2:3" ht="15.75">
      <c r="B62" s="54" t="s">
        <v>79</v>
      </c>
      <c r="C62" s="53" t="s">
        <v>80</v>
      </c>
    </row>
    <row r="63" spans="2:3" ht="15.75">
      <c r="B63" s="54"/>
      <c r="C63" s="54"/>
    </row>
    <row r="64" spans="2:3" ht="15.75">
      <c r="B64" s="54" t="s">
        <v>81</v>
      </c>
      <c r="C64" s="53" t="s">
        <v>82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7"/>
  </sheetPr>
  <dimension ref="A1:M61"/>
  <sheetViews>
    <sheetView view="pageBreakPreview" zoomScale="60" zoomScaleNormal="75" zoomScalePageLayoutView="0" workbookViewId="0" topLeftCell="A1">
      <pane xSplit="3" ySplit="8" topLeftCell="D1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20" sqref="L20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7.00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180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110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10877.7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10877.7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963329.11</v>
      </c>
      <c r="E10" s="12">
        <v>7.38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110952.54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339384.24</v>
      </c>
      <c r="E12" s="15">
        <v>2.6</v>
      </c>
      <c r="F12" s="13"/>
      <c r="G12" s="13"/>
      <c r="J12" s="13"/>
      <c r="L12" s="16"/>
      <c r="M12" s="16"/>
    </row>
    <row r="13" spans="1:10" s="16" customFormat="1" ht="19.5" customHeight="1">
      <c r="A13" s="17" t="s">
        <v>15</v>
      </c>
      <c r="B13" s="18" t="s">
        <v>16</v>
      </c>
      <c r="C13" s="6" t="s">
        <v>17</v>
      </c>
      <c r="D13" s="19">
        <v>121395.13</v>
      </c>
      <c r="E13" s="19">
        <v>0.93</v>
      </c>
      <c r="I13" s="20"/>
      <c r="J13" s="13"/>
    </row>
    <row r="14" spans="1:10" s="16" customFormat="1" ht="21" customHeight="1">
      <c r="A14" s="17" t="s">
        <v>18</v>
      </c>
      <c r="B14" s="18" t="s">
        <v>19</v>
      </c>
      <c r="C14" s="6" t="s">
        <v>20</v>
      </c>
      <c r="D14" s="19">
        <v>84846.06</v>
      </c>
      <c r="E14" s="19">
        <v>0.65</v>
      </c>
      <c r="I14" s="20"/>
      <c r="J14" s="13"/>
    </row>
    <row r="15" spans="1:10" s="16" customFormat="1" ht="19.5" customHeight="1">
      <c r="A15" s="21" t="s">
        <v>21</v>
      </c>
      <c r="B15" s="18" t="s">
        <v>22</v>
      </c>
      <c r="C15" s="6" t="s">
        <v>17</v>
      </c>
      <c r="D15" s="19">
        <v>10442.59</v>
      </c>
      <c r="E15" s="19">
        <v>0.08</v>
      </c>
      <c r="I15" s="20"/>
      <c r="J15" s="13"/>
    </row>
    <row r="16" spans="1:10" s="16" customFormat="1" ht="18.75" customHeight="1">
      <c r="A16" s="17" t="s">
        <v>23</v>
      </c>
      <c r="B16" s="18" t="s">
        <v>24</v>
      </c>
      <c r="C16" s="6" t="s">
        <v>25</v>
      </c>
      <c r="D16" s="19">
        <v>67876.85</v>
      </c>
      <c r="E16" s="19">
        <v>0.52</v>
      </c>
      <c r="I16" s="20"/>
      <c r="J16" s="13"/>
    </row>
    <row r="17" spans="1:10" s="16" customFormat="1" ht="18.75" customHeight="1">
      <c r="A17" s="17" t="s">
        <v>26</v>
      </c>
      <c r="B17" s="18" t="s">
        <v>27</v>
      </c>
      <c r="C17" s="6" t="s">
        <v>17</v>
      </c>
      <c r="D17" s="19">
        <v>2610.65</v>
      </c>
      <c r="E17" s="19">
        <v>0.02</v>
      </c>
      <c r="I17" s="20"/>
      <c r="J17" s="13"/>
    </row>
    <row r="18" spans="1:10" s="16" customFormat="1" ht="48" customHeight="1">
      <c r="A18" s="17" t="s">
        <v>28</v>
      </c>
      <c r="B18" s="18" t="s">
        <v>29</v>
      </c>
      <c r="C18" s="6" t="s">
        <v>96</v>
      </c>
      <c r="D18" s="19">
        <v>48296.99</v>
      </c>
      <c r="E18" s="19">
        <v>0.37</v>
      </c>
      <c r="I18" s="20"/>
      <c r="J18" s="13"/>
    </row>
    <row r="19" spans="1:10" s="16" customFormat="1" ht="25.5" customHeight="1">
      <c r="A19" s="17" t="s">
        <v>30</v>
      </c>
      <c r="B19" s="18" t="s">
        <v>31</v>
      </c>
      <c r="C19" s="6" t="s">
        <v>97</v>
      </c>
      <c r="D19" s="19">
        <v>2610.65</v>
      </c>
      <c r="E19" s="19">
        <v>0.02</v>
      </c>
      <c r="I19" s="20"/>
      <c r="J19" s="13"/>
    </row>
    <row r="20" spans="1:13" ht="31.5" customHeight="1">
      <c r="A20" s="3">
        <v>4</v>
      </c>
      <c r="B20" s="10" t="s">
        <v>32</v>
      </c>
      <c r="C20" s="10"/>
      <c r="D20" s="15">
        <v>437283.53</v>
      </c>
      <c r="E20" s="15">
        <v>3.35</v>
      </c>
      <c r="F20" s="13"/>
      <c r="G20" s="13"/>
      <c r="I20" s="22"/>
      <c r="J20" s="13"/>
      <c r="M20" s="16"/>
    </row>
    <row r="21" spans="1:10" s="16" customFormat="1" ht="15.75">
      <c r="A21" s="17"/>
      <c r="B21" s="23" t="s">
        <v>33</v>
      </c>
      <c r="C21" s="6"/>
      <c r="D21" s="24">
        <v>201672.55</v>
      </c>
      <c r="E21" s="24">
        <v>3.09</v>
      </c>
      <c r="F21" s="13"/>
      <c r="G21" s="13"/>
      <c r="H21" s="2"/>
      <c r="I21" s="26"/>
      <c r="J21" s="13"/>
    </row>
    <row r="22" spans="1:10" s="16" customFormat="1" ht="30.75" customHeight="1">
      <c r="A22" s="21" t="s">
        <v>34</v>
      </c>
      <c r="B22" s="27" t="s">
        <v>35</v>
      </c>
      <c r="C22" s="6" t="s">
        <v>36</v>
      </c>
      <c r="D22" s="19">
        <v>84846.06</v>
      </c>
      <c r="E22" s="19">
        <v>1.3</v>
      </c>
      <c r="F22" s="13"/>
      <c r="G22" s="13"/>
      <c r="H22" s="2"/>
      <c r="I22" s="20"/>
      <c r="J22" s="13"/>
    </row>
    <row r="23" spans="1:10" s="16" customFormat="1" ht="20.25" customHeight="1">
      <c r="A23" s="17" t="s">
        <v>37</v>
      </c>
      <c r="B23" s="27" t="s">
        <v>38</v>
      </c>
      <c r="C23" s="6" t="s">
        <v>39</v>
      </c>
      <c r="D23" s="19">
        <v>40465.04</v>
      </c>
      <c r="E23" s="19">
        <v>0.62</v>
      </c>
      <c r="F23" s="13"/>
      <c r="G23" s="13"/>
      <c r="H23" s="2"/>
      <c r="I23" s="20"/>
      <c r="J23" s="13"/>
    </row>
    <row r="24" spans="1:10" s="16" customFormat="1" ht="15.75">
      <c r="A24" s="17" t="s">
        <v>40</v>
      </c>
      <c r="B24" s="27" t="s">
        <v>41</v>
      </c>
      <c r="C24" s="6" t="s">
        <v>42</v>
      </c>
      <c r="D24" s="19">
        <v>50254.97</v>
      </c>
      <c r="E24" s="19">
        <v>0.77</v>
      </c>
      <c r="F24" s="13"/>
      <c r="G24" s="13"/>
      <c r="H24" s="2"/>
      <c r="I24" s="20"/>
      <c r="J24" s="13"/>
    </row>
    <row r="25" spans="1:10" s="16" customFormat="1" ht="15.75">
      <c r="A25" s="17" t="s">
        <v>43</v>
      </c>
      <c r="B25" s="27" t="s">
        <v>44</v>
      </c>
      <c r="C25" s="6" t="s">
        <v>20</v>
      </c>
      <c r="D25" s="19">
        <v>26106.48</v>
      </c>
      <c r="E25" s="19">
        <v>0.4</v>
      </c>
      <c r="F25" s="13"/>
      <c r="G25" s="13"/>
      <c r="H25" s="2"/>
      <c r="I25" s="20"/>
      <c r="J25" s="13"/>
    </row>
    <row r="26" spans="1:10" s="16" customFormat="1" ht="15.75">
      <c r="A26" s="17"/>
      <c r="B26" s="23" t="s">
        <v>45</v>
      </c>
      <c r="C26" s="6"/>
      <c r="D26" s="24">
        <v>235610.98</v>
      </c>
      <c r="E26" s="24">
        <v>3.61</v>
      </c>
      <c r="F26" s="13"/>
      <c r="G26" s="13"/>
      <c r="H26" s="2"/>
      <c r="I26" s="26"/>
      <c r="J26" s="13"/>
    </row>
    <row r="27" spans="1:10" s="16" customFormat="1" ht="16.5" customHeight="1">
      <c r="A27" s="17" t="s">
        <v>46</v>
      </c>
      <c r="B27" s="18" t="s">
        <v>47</v>
      </c>
      <c r="C27" s="6" t="s">
        <v>48</v>
      </c>
      <c r="D27" s="19">
        <v>95288.65</v>
      </c>
      <c r="E27" s="19">
        <v>1.46</v>
      </c>
      <c r="F27" s="13"/>
      <c r="G27" s="13"/>
      <c r="H27" s="2"/>
      <c r="I27" s="20"/>
      <c r="J27" s="13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46991.66</v>
      </c>
      <c r="E28" s="19">
        <v>0.72</v>
      </c>
      <c r="F28" s="13"/>
      <c r="G28" s="13"/>
      <c r="H28" s="2"/>
      <c r="I28" s="20"/>
      <c r="J28" s="13"/>
      <c r="L28" s="2"/>
      <c r="M28" s="2"/>
    </row>
    <row r="29" spans="1:10" s="16" customFormat="1" ht="20.25" customHeight="1">
      <c r="A29" s="21" t="s">
        <v>52</v>
      </c>
      <c r="B29" s="18" t="s">
        <v>53</v>
      </c>
      <c r="C29" s="6" t="s">
        <v>54</v>
      </c>
      <c r="D29" s="19">
        <v>16316.55</v>
      </c>
      <c r="E29" s="19">
        <v>0.25</v>
      </c>
      <c r="F29" s="13"/>
      <c r="G29" s="13"/>
      <c r="H29" s="2"/>
      <c r="I29" s="20"/>
      <c r="J29" s="13"/>
    </row>
    <row r="30" spans="1:10" s="16" customFormat="1" ht="19.5" customHeight="1">
      <c r="A30" s="17" t="s">
        <v>55</v>
      </c>
      <c r="B30" s="18" t="s">
        <v>56</v>
      </c>
      <c r="C30" s="6" t="s">
        <v>57</v>
      </c>
      <c r="D30" s="19">
        <v>11095.25</v>
      </c>
      <c r="E30" s="19">
        <v>0.17</v>
      </c>
      <c r="F30" s="13"/>
      <c r="G30" s="13"/>
      <c r="H30" s="2"/>
      <c r="I30" s="20"/>
      <c r="J30" s="13"/>
    </row>
    <row r="31" spans="1:10" s="16" customFormat="1" ht="18.75" customHeight="1">
      <c r="A31" s="17" t="s">
        <v>58</v>
      </c>
      <c r="B31" s="18" t="s">
        <v>59</v>
      </c>
      <c r="C31" s="6" t="s">
        <v>60</v>
      </c>
      <c r="D31" s="19">
        <v>11747.92</v>
      </c>
      <c r="E31" s="19">
        <v>0.18</v>
      </c>
      <c r="F31" s="13"/>
      <c r="G31" s="13"/>
      <c r="H31" s="2"/>
      <c r="I31" s="20"/>
      <c r="J31" s="13"/>
    </row>
    <row r="32" spans="1:10" s="16" customFormat="1" ht="15.75">
      <c r="A32" s="17" t="s">
        <v>61</v>
      </c>
      <c r="B32" s="18" t="s">
        <v>62</v>
      </c>
      <c r="C32" s="6" t="s">
        <v>63</v>
      </c>
      <c r="D32" s="19">
        <v>54170.95</v>
      </c>
      <c r="E32" s="19">
        <v>0.83</v>
      </c>
      <c r="F32" s="13"/>
      <c r="G32" s="13"/>
      <c r="H32" s="2"/>
      <c r="I32" s="20"/>
      <c r="J32" s="13"/>
    </row>
    <row r="33" spans="1:10" s="16" customFormat="1" ht="15.75">
      <c r="A33" s="17">
        <v>5</v>
      </c>
      <c r="B33" s="74" t="s">
        <v>141</v>
      </c>
      <c r="C33" s="14" t="s">
        <v>17</v>
      </c>
      <c r="D33" s="75">
        <v>15663.89</v>
      </c>
      <c r="E33" s="75">
        <v>0.12</v>
      </c>
      <c r="F33" s="13"/>
      <c r="G33" s="13"/>
      <c r="H33" s="2"/>
      <c r="I33" s="20"/>
      <c r="J33" s="13"/>
    </row>
    <row r="34" spans="1:13" ht="47.25">
      <c r="A34" s="17">
        <v>6</v>
      </c>
      <c r="B34" s="29" t="s">
        <v>124</v>
      </c>
      <c r="C34" s="14" t="s">
        <v>125</v>
      </c>
      <c r="D34" s="15">
        <v>6526.62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148806.94</v>
      </c>
      <c r="E35" s="15">
        <v>1.14</v>
      </c>
      <c r="J35" s="13"/>
    </row>
    <row r="36" spans="1:10" ht="30" customHeight="1">
      <c r="A36" s="17" t="s">
        <v>66</v>
      </c>
      <c r="B36" s="32" t="s">
        <v>67</v>
      </c>
      <c r="C36" s="33" t="s">
        <v>17</v>
      </c>
      <c r="D36" s="34">
        <v>110952.54</v>
      </c>
      <c r="E36" s="34">
        <v>0.85</v>
      </c>
      <c r="I36" s="35"/>
      <c r="J36" s="13"/>
    </row>
    <row r="37" spans="1:10" ht="18.75" customHeight="1">
      <c r="A37" s="17" t="s">
        <v>68</v>
      </c>
      <c r="B37" s="36" t="s">
        <v>69</v>
      </c>
      <c r="C37" s="33" t="s">
        <v>60</v>
      </c>
      <c r="D37" s="34">
        <v>37854.4</v>
      </c>
      <c r="E37" s="34">
        <v>0.29</v>
      </c>
      <c r="I37" s="35"/>
      <c r="J37" s="13"/>
    </row>
    <row r="38" spans="1:10" s="16" customFormat="1" ht="15.75">
      <c r="A38" s="30">
        <v>8</v>
      </c>
      <c r="B38" s="29" t="s">
        <v>71</v>
      </c>
      <c r="C38" s="39"/>
      <c r="D38" s="55">
        <v>292127.4</v>
      </c>
      <c r="E38" s="12">
        <v>2.24</v>
      </c>
      <c r="J38" s="13"/>
    </row>
    <row r="39" spans="1:10" s="16" customFormat="1" ht="15.75">
      <c r="A39" s="30">
        <v>9</v>
      </c>
      <c r="B39" s="29" t="s">
        <v>72</v>
      </c>
      <c r="C39" s="39"/>
      <c r="D39" s="12">
        <v>29400</v>
      </c>
      <c r="E39" s="12">
        <v>0.23</v>
      </c>
      <c r="J39" s="13"/>
    </row>
    <row r="40" spans="1:10" s="16" customFormat="1" ht="15.75">
      <c r="A40" s="30">
        <v>10</v>
      </c>
      <c r="B40" s="29" t="s">
        <v>94</v>
      </c>
      <c r="C40" s="39"/>
      <c r="D40" s="12">
        <v>5255.4</v>
      </c>
      <c r="E40" s="12">
        <v>0.04</v>
      </c>
      <c r="J40" s="13"/>
    </row>
    <row r="41" spans="1:10" s="16" customFormat="1" ht="15.75">
      <c r="A41" s="30">
        <v>11</v>
      </c>
      <c r="B41" s="37" t="s">
        <v>157</v>
      </c>
      <c r="C41" s="14" t="s">
        <v>17</v>
      </c>
      <c r="D41" s="12">
        <v>302835.17</v>
      </c>
      <c r="E41" s="12">
        <v>2.32</v>
      </c>
      <c r="J41" s="13"/>
    </row>
    <row r="42" spans="1:10" ht="15.75">
      <c r="A42" s="30">
        <v>12</v>
      </c>
      <c r="B42" s="37" t="s">
        <v>73</v>
      </c>
      <c r="C42" s="31"/>
      <c r="D42" s="15">
        <v>2651564.84</v>
      </c>
      <c r="E42" s="15">
        <v>20.32</v>
      </c>
      <c r="G42" s="13"/>
      <c r="I42" s="13"/>
      <c r="J42" s="13"/>
    </row>
    <row r="43" spans="1:10" ht="93.75" customHeight="1">
      <c r="A43" s="30">
        <v>13</v>
      </c>
      <c r="B43" s="41" t="s">
        <v>167</v>
      </c>
      <c r="C43" s="42" t="s">
        <v>84</v>
      </c>
      <c r="D43" s="15">
        <v>398123.82</v>
      </c>
      <c r="E43" s="15">
        <v>3.05</v>
      </c>
      <c r="F43" s="13"/>
      <c r="G43" s="13"/>
      <c r="J43" s="13"/>
    </row>
    <row r="44" spans="1:10" ht="15.75">
      <c r="A44" s="30">
        <v>14</v>
      </c>
      <c r="B44" s="43" t="s">
        <v>75</v>
      </c>
      <c r="C44" s="44"/>
      <c r="D44" s="45">
        <v>3049688.66</v>
      </c>
      <c r="E44" s="45">
        <v>23.37</v>
      </c>
      <c r="G44" s="13"/>
      <c r="I44" s="13"/>
      <c r="J44" s="13"/>
    </row>
    <row r="45" spans="1:10" ht="15.75">
      <c r="A45" s="30">
        <v>15</v>
      </c>
      <c r="B45" s="37" t="s">
        <v>76</v>
      </c>
      <c r="C45" s="31"/>
      <c r="D45" s="15">
        <v>320892.42</v>
      </c>
      <c r="E45" s="15">
        <v>2.68</v>
      </c>
      <c r="J45" s="13"/>
    </row>
    <row r="46" spans="1:10" ht="15.75">
      <c r="A46" s="17"/>
      <c r="B46" s="46"/>
      <c r="C46" s="83" t="s">
        <v>208</v>
      </c>
      <c r="D46" s="47">
        <v>14141.01</v>
      </c>
      <c r="E46" s="47">
        <v>0.12</v>
      </c>
      <c r="J46" s="13"/>
    </row>
    <row r="47" spans="1:10" ht="15.75">
      <c r="A47" s="17"/>
      <c r="B47" s="46"/>
      <c r="C47" s="56" t="s">
        <v>209</v>
      </c>
      <c r="D47" s="47">
        <v>30457.56</v>
      </c>
      <c r="E47" s="47">
        <v>0.25</v>
      </c>
      <c r="J47" s="13"/>
    </row>
    <row r="48" spans="1:10" ht="15.75">
      <c r="A48" s="17"/>
      <c r="B48" s="46"/>
      <c r="C48" s="56" t="s">
        <v>210</v>
      </c>
      <c r="D48" s="47">
        <v>38071.95</v>
      </c>
      <c r="E48" s="47">
        <v>0.32</v>
      </c>
      <c r="J48" s="13"/>
    </row>
    <row r="49" spans="1:10" ht="15.75">
      <c r="A49" s="17"/>
      <c r="B49" s="46"/>
      <c r="C49" s="83" t="s">
        <v>207</v>
      </c>
      <c r="D49" s="47">
        <v>96811.8</v>
      </c>
      <c r="E49" s="47">
        <v>0.81</v>
      </c>
      <c r="J49" s="13"/>
    </row>
    <row r="50" spans="1:10" ht="15.75">
      <c r="A50" s="17"/>
      <c r="B50" s="46"/>
      <c r="C50" s="83" t="s">
        <v>206</v>
      </c>
      <c r="D50" s="47">
        <v>141410.1</v>
      </c>
      <c r="E50" s="47">
        <v>1.18</v>
      </c>
      <c r="J50" s="13"/>
    </row>
    <row r="51" spans="1:10" ht="89.25">
      <c r="A51" s="3">
        <v>16</v>
      </c>
      <c r="B51" s="49" t="s">
        <v>74</v>
      </c>
      <c r="C51" s="50" t="s">
        <v>85</v>
      </c>
      <c r="D51" s="51">
        <v>32089.24</v>
      </c>
      <c r="E51" s="52">
        <v>0.27</v>
      </c>
      <c r="J51" s="13"/>
    </row>
    <row r="52" spans="1:10" ht="15.75">
      <c r="A52" s="3">
        <v>17</v>
      </c>
      <c r="B52" s="43" t="s">
        <v>77</v>
      </c>
      <c r="C52" s="44"/>
      <c r="D52" s="45">
        <v>352981.66</v>
      </c>
      <c r="E52" s="45">
        <v>2.95</v>
      </c>
      <c r="J52" s="13"/>
    </row>
    <row r="53" spans="1:10" ht="15.75">
      <c r="A53" s="3">
        <v>18</v>
      </c>
      <c r="B53" s="43" t="s">
        <v>78</v>
      </c>
      <c r="C53" s="44"/>
      <c r="D53" s="45">
        <v>3402670.32</v>
      </c>
      <c r="E53" s="45">
        <v>26.32</v>
      </c>
      <c r="I53" s="22"/>
      <c r="J53" s="13"/>
    </row>
    <row r="54" spans="1:5" ht="15.75">
      <c r="A54" s="3">
        <v>19</v>
      </c>
      <c r="B54" s="56" t="s">
        <v>120</v>
      </c>
      <c r="C54" s="56" t="s">
        <v>121</v>
      </c>
      <c r="D54" s="57">
        <v>59609.8</v>
      </c>
      <c r="E54" s="57">
        <v>1.37</v>
      </c>
    </row>
    <row r="55" spans="1:13" ht="18" customHeight="1" hidden="1">
      <c r="A55" s="3">
        <v>18</v>
      </c>
      <c r="B55" s="29" t="s">
        <v>64</v>
      </c>
      <c r="C55" s="14" t="s">
        <v>54</v>
      </c>
      <c r="D55" s="15">
        <v>0</v>
      </c>
      <c r="E55" s="15"/>
      <c r="F55" s="13"/>
      <c r="G55" s="13"/>
      <c r="H55" s="13"/>
      <c r="J55" s="13"/>
      <c r="M55" s="16"/>
    </row>
    <row r="56" spans="1:10" ht="15.75" hidden="1">
      <c r="A56" s="3">
        <v>19</v>
      </c>
      <c r="B56" s="37" t="s">
        <v>70</v>
      </c>
      <c r="C56" s="38" t="s">
        <v>17</v>
      </c>
      <c r="D56" s="15">
        <v>0</v>
      </c>
      <c r="E56" s="15"/>
      <c r="J56" s="13"/>
    </row>
    <row r="59" spans="2:3" ht="15.75">
      <c r="B59" s="54" t="s">
        <v>79</v>
      </c>
      <c r="C59" s="53" t="s">
        <v>80</v>
      </c>
    </row>
    <row r="60" spans="2:3" ht="15.75">
      <c r="B60" s="54"/>
      <c r="C60" s="54"/>
    </row>
    <row r="61" spans="2:3" ht="15.75">
      <c r="B61" s="54" t="s">
        <v>81</v>
      </c>
      <c r="C61" s="53" t="s">
        <v>82</v>
      </c>
    </row>
  </sheetData>
  <sheetProtection/>
  <mergeCells count="9">
    <mergeCell ref="C5:C9"/>
    <mergeCell ref="D5:E5"/>
    <mergeCell ref="D6:E6"/>
    <mergeCell ref="D7:E7"/>
    <mergeCell ref="D8:E8"/>
    <mergeCell ref="D1:E1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7"/>
  </sheetPr>
  <dimension ref="A1:N67"/>
  <sheetViews>
    <sheetView view="pageBreakPreview" zoomScale="60" zoomScalePageLayoutView="0" workbookViewId="0" topLeftCell="A14">
      <selection activeCell="L36" sqref="L36"/>
    </sheetView>
  </sheetViews>
  <sheetFormatPr defaultColWidth="10.25390625" defaultRowHeight="12.75"/>
  <cols>
    <col min="1" max="1" width="6.625" style="1" customWidth="1"/>
    <col min="2" max="2" width="93.375" style="2" customWidth="1"/>
    <col min="3" max="3" width="75.375" style="2" customWidth="1"/>
    <col min="4" max="4" width="17.00390625" style="2" customWidth="1"/>
    <col min="5" max="5" width="18.1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customWidth="1"/>
    <col min="10" max="10" width="13.875" style="2" customWidth="1"/>
    <col min="11" max="11" width="14.75390625" style="2" customWidth="1"/>
    <col min="12" max="12" width="10.25390625" style="2" customWidth="1"/>
    <col min="13" max="13" width="13.75390625" style="2" customWidth="1"/>
    <col min="14" max="14" width="10.25390625" style="2" customWidth="1"/>
    <col min="15" max="16384" width="10.25390625" style="2" customWidth="1"/>
  </cols>
  <sheetData>
    <row r="1" spans="4:6" ht="92.25" customHeight="1">
      <c r="D1" s="124" t="s">
        <v>143</v>
      </c>
      <c r="E1" s="124"/>
      <c r="F1" s="125"/>
    </row>
    <row r="2" spans="2:5" ht="42.75" customHeight="1">
      <c r="B2" s="126" t="s">
        <v>181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111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13191.3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13191.3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1165055.62</v>
      </c>
      <c r="E10" s="12">
        <v>7.36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134551.26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435312.9</v>
      </c>
      <c r="E12" s="15">
        <v>2.75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156712.64</v>
      </c>
      <c r="E13" s="19">
        <v>0.99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109223.96</v>
      </c>
      <c r="E14" s="19">
        <v>0.69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12663.65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87062.58</v>
      </c>
      <c r="E16" s="19">
        <v>0.55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3165.91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61735.28</v>
      </c>
      <c r="E18" s="19">
        <v>0.39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3165.91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454308.38</v>
      </c>
      <c r="E20" s="15">
        <v>2.87</v>
      </c>
      <c r="F20" s="13"/>
      <c r="G20" s="13"/>
      <c r="I20" s="22"/>
      <c r="J20" s="13"/>
      <c r="M20" s="16"/>
    </row>
    <row r="21" spans="1:10" s="16" customFormat="1" ht="15.75">
      <c r="A21" s="17"/>
      <c r="B21" s="23" t="s">
        <v>33</v>
      </c>
      <c r="C21" s="6"/>
      <c r="D21" s="24">
        <v>193912.11</v>
      </c>
      <c r="E21" s="24">
        <v>2.45</v>
      </c>
      <c r="F21" s="13"/>
      <c r="G21" s="13"/>
      <c r="H21" s="2"/>
      <c r="I21" s="22"/>
      <c r="J21" s="13"/>
    </row>
    <row r="22" spans="1:10" s="16" customFormat="1" ht="30.75" customHeight="1">
      <c r="A22" s="21" t="s">
        <v>34</v>
      </c>
      <c r="B22" s="27" t="s">
        <v>35</v>
      </c>
      <c r="C22" s="6" t="s">
        <v>36</v>
      </c>
      <c r="D22" s="19">
        <v>93394.4</v>
      </c>
      <c r="E22" s="19">
        <v>1.18</v>
      </c>
      <c r="F22" s="13"/>
      <c r="G22" s="13"/>
      <c r="H22" s="2"/>
      <c r="I22" s="22"/>
      <c r="J22" s="13"/>
    </row>
    <row r="23" spans="1:10" s="16" customFormat="1" ht="20.25" customHeight="1">
      <c r="A23" s="17" t="s">
        <v>37</v>
      </c>
      <c r="B23" s="27" t="s">
        <v>38</v>
      </c>
      <c r="C23" s="6" t="s">
        <v>39</v>
      </c>
      <c r="D23" s="19">
        <v>40365.38</v>
      </c>
      <c r="E23" s="19">
        <v>0.51</v>
      </c>
      <c r="F23" s="13"/>
      <c r="G23" s="13"/>
      <c r="H23" s="2"/>
      <c r="I23" s="22"/>
      <c r="J23" s="13"/>
    </row>
    <row r="24" spans="1:10" s="16" customFormat="1" ht="15.75">
      <c r="A24" s="17" t="s">
        <v>40</v>
      </c>
      <c r="B24" s="27" t="s">
        <v>41</v>
      </c>
      <c r="C24" s="6" t="s">
        <v>42</v>
      </c>
      <c r="D24" s="19">
        <v>34825.03</v>
      </c>
      <c r="E24" s="19">
        <v>0.44</v>
      </c>
      <c r="F24" s="13"/>
      <c r="G24" s="13"/>
      <c r="H24" s="2"/>
      <c r="I24" s="22"/>
      <c r="J24" s="13"/>
    </row>
    <row r="25" spans="1:10" s="16" customFormat="1" ht="15.75">
      <c r="A25" s="17" t="s">
        <v>43</v>
      </c>
      <c r="B25" s="27" t="s">
        <v>44</v>
      </c>
      <c r="C25" s="6" t="s">
        <v>20</v>
      </c>
      <c r="D25" s="19">
        <v>25327.3</v>
      </c>
      <c r="E25" s="19">
        <v>0.32</v>
      </c>
      <c r="F25" s="13"/>
      <c r="G25" s="13"/>
      <c r="H25" s="2"/>
      <c r="I25" s="22"/>
      <c r="J25" s="13"/>
    </row>
    <row r="26" spans="1:10" s="16" customFormat="1" ht="15.75">
      <c r="A26" s="17"/>
      <c r="B26" s="23" t="s">
        <v>45</v>
      </c>
      <c r="C26" s="6"/>
      <c r="D26" s="24">
        <v>260396.27</v>
      </c>
      <c r="E26" s="24">
        <v>3.29</v>
      </c>
      <c r="F26" s="13"/>
      <c r="G26" s="13"/>
      <c r="H26" s="2"/>
      <c r="I26" s="22"/>
      <c r="J26" s="13"/>
    </row>
    <row r="27" spans="1:10" s="16" customFormat="1" ht="16.5" customHeight="1">
      <c r="A27" s="17" t="s">
        <v>46</v>
      </c>
      <c r="B27" s="18" t="s">
        <v>47</v>
      </c>
      <c r="C27" s="6" t="s">
        <v>48</v>
      </c>
      <c r="D27" s="19">
        <v>104475.1</v>
      </c>
      <c r="E27" s="19">
        <v>1.32</v>
      </c>
      <c r="F27" s="13"/>
      <c r="G27" s="13"/>
      <c r="H27" s="2"/>
      <c r="I27" s="22"/>
      <c r="J27" s="13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52237.55</v>
      </c>
      <c r="E28" s="19">
        <v>0.66</v>
      </c>
      <c r="F28" s="13"/>
      <c r="G28" s="13"/>
      <c r="H28" s="2"/>
      <c r="I28" s="22"/>
      <c r="J28" s="13"/>
      <c r="L28" s="2"/>
      <c r="M28" s="2"/>
    </row>
    <row r="29" spans="1:10" s="16" customFormat="1" ht="20.25" customHeight="1">
      <c r="A29" s="21" t="s">
        <v>52</v>
      </c>
      <c r="B29" s="18" t="s">
        <v>53</v>
      </c>
      <c r="C29" s="6" t="s">
        <v>54</v>
      </c>
      <c r="D29" s="19">
        <v>18203.99</v>
      </c>
      <c r="E29" s="19">
        <v>0.23</v>
      </c>
      <c r="F29" s="13"/>
      <c r="G29" s="13"/>
      <c r="H29" s="2"/>
      <c r="I29" s="22"/>
      <c r="J29" s="13"/>
    </row>
    <row r="30" spans="1:10" s="16" customFormat="1" ht="19.5" customHeight="1">
      <c r="A30" s="17" t="s">
        <v>55</v>
      </c>
      <c r="B30" s="18" t="s">
        <v>56</v>
      </c>
      <c r="C30" s="6" t="s">
        <v>57</v>
      </c>
      <c r="D30" s="19">
        <v>12663.65</v>
      </c>
      <c r="E30" s="19">
        <v>0.16</v>
      </c>
      <c r="F30" s="13"/>
      <c r="G30" s="13"/>
      <c r="H30" s="2"/>
      <c r="I30" s="22"/>
      <c r="J30" s="13"/>
    </row>
    <row r="31" spans="1:10" s="16" customFormat="1" ht="18.75" customHeight="1">
      <c r="A31" s="17" t="s">
        <v>58</v>
      </c>
      <c r="B31" s="18" t="s">
        <v>59</v>
      </c>
      <c r="C31" s="6" t="s">
        <v>60</v>
      </c>
      <c r="D31" s="19">
        <v>12663.65</v>
      </c>
      <c r="E31" s="19">
        <v>0.16</v>
      </c>
      <c r="F31" s="13"/>
      <c r="G31" s="13"/>
      <c r="H31" s="2"/>
      <c r="I31" s="22"/>
      <c r="J31" s="13"/>
    </row>
    <row r="32" spans="1:10" s="16" customFormat="1" ht="15.75">
      <c r="A32" s="17" t="s">
        <v>61</v>
      </c>
      <c r="B32" s="18" t="s">
        <v>62</v>
      </c>
      <c r="C32" s="6" t="s">
        <v>63</v>
      </c>
      <c r="D32" s="19">
        <v>60152.33</v>
      </c>
      <c r="E32" s="19">
        <v>0.76</v>
      </c>
      <c r="F32" s="13"/>
      <c r="G32" s="13"/>
      <c r="H32" s="2"/>
      <c r="I32" s="22"/>
      <c r="J32" s="13"/>
    </row>
    <row r="33" spans="1:10" s="16" customFormat="1" ht="15.75">
      <c r="A33" s="17">
        <v>5</v>
      </c>
      <c r="B33" s="74" t="s">
        <v>141</v>
      </c>
      <c r="C33" s="14" t="s">
        <v>17</v>
      </c>
      <c r="D33" s="75">
        <v>18995.47</v>
      </c>
      <c r="E33" s="75">
        <v>0.12</v>
      </c>
      <c r="F33" s="13"/>
      <c r="G33" s="13"/>
      <c r="H33" s="2"/>
      <c r="I33" s="22"/>
      <c r="J33" s="13"/>
    </row>
    <row r="34" spans="1:13" ht="47.25">
      <c r="A34" s="17">
        <v>6</v>
      </c>
      <c r="B34" s="29" t="s">
        <v>124</v>
      </c>
      <c r="C34" s="14" t="s">
        <v>125</v>
      </c>
      <c r="D34" s="15">
        <v>7913.22</v>
      </c>
      <c r="E34" s="15">
        <v>0.05</v>
      </c>
      <c r="F34" s="13"/>
      <c r="G34" s="13"/>
      <c r="I34" s="22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169376.29</v>
      </c>
      <c r="E35" s="15">
        <v>1.07</v>
      </c>
      <c r="F35" s="13"/>
      <c r="G35" s="13"/>
      <c r="I35" s="22"/>
      <c r="J35" s="13"/>
    </row>
    <row r="36" spans="1:10" ht="30" customHeight="1">
      <c r="A36" s="17" t="s">
        <v>66</v>
      </c>
      <c r="B36" s="32" t="s">
        <v>67</v>
      </c>
      <c r="C36" s="33" t="s">
        <v>17</v>
      </c>
      <c r="D36" s="34">
        <v>125053.52</v>
      </c>
      <c r="E36" s="34">
        <v>0.79</v>
      </c>
      <c r="F36" s="13"/>
      <c r="G36" s="13"/>
      <c r="I36" s="22"/>
      <c r="J36" s="13"/>
    </row>
    <row r="37" spans="1:10" ht="18.75" customHeight="1">
      <c r="A37" s="17" t="s">
        <v>68</v>
      </c>
      <c r="B37" s="36" t="s">
        <v>69</v>
      </c>
      <c r="C37" s="33" t="s">
        <v>60</v>
      </c>
      <c r="D37" s="34">
        <v>44322.77</v>
      </c>
      <c r="E37" s="34">
        <v>0.28</v>
      </c>
      <c r="F37" s="13"/>
      <c r="G37" s="13"/>
      <c r="I37" s="22"/>
      <c r="J37" s="13"/>
    </row>
    <row r="38" spans="1:10" s="16" customFormat="1" ht="15.75">
      <c r="A38" s="30">
        <v>8</v>
      </c>
      <c r="B38" s="29" t="s">
        <v>71</v>
      </c>
      <c r="C38" s="39"/>
      <c r="D38" s="55">
        <v>350553.6</v>
      </c>
      <c r="E38" s="12">
        <v>2.21</v>
      </c>
      <c r="F38" s="13"/>
      <c r="G38" s="13"/>
      <c r="H38" s="2"/>
      <c r="I38" s="22"/>
      <c r="J38" s="13"/>
    </row>
    <row r="39" spans="1:10" s="16" customFormat="1" ht="15.75">
      <c r="A39" s="30">
        <v>9</v>
      </c>
      <c r="B39" s="29" t="s">
        <v>72</v>
      </c>
      <c r="C39" s="39"/>
      <c r="D39" s="12">
        <v>31164</v>
      </c>
      <c r="E39" s="12">
        <v>0.2</v>
      </c>
      <c r="F39" s="13"/>
      <c r="G39" s="13"/>
      <c r="H39" s="2"/>
      <c r="I39" s="22"/>
      <c r="J39" s="13"/>
    </row>
    <row r="40" spans="1:10" s="16" customFormat="1" ht="14.25" customHeight="1">
      <c r="A40" s="30">
        <v>10</v>
      </c>
      <c r="B40" s="37" t="s">
        <v>157</v>
      </c>
      <c r="C40" s="14" t="s">
        <v>17</v>
      </c>
      <c r="D40" s="12">
        <v>370411.7</v>
      </c>
      <c r="E40" s="12">
        <v>2.34</v>
      </c>
      <c r="F40" s="13"/>
      <c r="G40" s="13"/>
      <c r="H40" s="2"/>
      <c r="I40" s="22"/>
      <c r="J40" s="13"/>
    </row>
    <row r="41" spans="1:10" s="16" customFormat="1" ht="15.75">
      <c r="A41" s="30">
        <v>11</v>
      </c>
      <c r="B41" s="29" t="s">
        <v>112</v>
      </c>
      <c r="C41" s="39"/>
      <c r="D41" s="12">
        <v>36000</v>
      </c>
      <c r="E41" s="12">
        <v>0.23</v>
      </c>
      <c r="F41" s="13"/>
      <c r="G41" s="13"/>
      <c r="H41" s="2"/>
      <c r="I41" s="22"/>
      <c r="J41" s="13"/>
    </row>
    <row r="42" spans="1:10" s="16" customFormat="1" ht="14.25" customHeight="1" hidden="1">
      <c r="A42" s="30">
        <v>12</v>
      </c>
      <c r="B42" s="37" t="s">
        <v>144</v>
      </c>
      <c r="C42" s="39"/>
      <c r="D42" s="12">
        <v>0</v>
      </c>
      <c r="E42" s="12"/>
      <c r="F42" s="13"/>
      <c r="G42" s="13"/>
      <c r="H42" s="2"/>
      <c r="I42" s="22"/>
      <c r="J42" s="13"/>
    </row>
    <row r="43" spans="1:10" s="16" customFormat="1" ht="14.25" customHeight="1" hidden="1">
      <c r="A43" s="30">
        <v>13</v>
      </c>
      <c r="B43" s="76" t="s">
        <v>145</v>
      </c>
      <c r="C43" s="77" t="s">
        <v>146</v>
      </c>
      <c r="D43" s="12">
        <v>0</v>
      </c>
      <c r="E43" s="12"/>
      <c r="F43" s="13"/>
      <c r="G43" s="13"/>
      <c r="H43" s="2"/>
      <c r="I43" s="22"/>
      <c r="J43" s="13"/>
    </row>
    <row r="44" spans="1:10" s="16" customFormat="1" ht="14.25" customHeight="1" hidden="1">
      <c r="A44" s="30">
        <v>14</v>
      </c>
      <c r="B44" s="76" t="s">
        <v>147</v>
      </c>
      <c r="C44" s="77" t="s">
        <v>146</v>
      </c>
      <c r="D44" s="12">
        <v>0</v>
      </c>
      <c r="E44" s="12"/>
      <c r="F44" s="13"/>
      <c r="G44" s="13"/>
      <c r="H44" s="2"/>
      <c r="I44" s="22"/>
      <c r="J44" s="13"/>
    </row>
    <row r="45" spans="1:10" s="16" customFormat="1" ht="14.25" customHeight="1" hidden="1">
      <c r="A45" s="30">
        <v>15</v>
      </c>
      <c r="B45" s="76" t="s">
        <v>148</v>
      </c>
      <c r="C45" s="77" t="s">
        <v>149</v>
      </c>
      <c r="D45" s="12">
        <v>0</v>
      </c>
      <c r="E45" s="12"/>
      <c r="F45" s="13"/>
      <c r="G45" s="13"/>
      <c r="H45" s="2"/>
      <c r="I45" s="22"/>
      <c r="J45" s="13"/>
    </row>
    <row r="46" spans="1:10" ht="15.75">
      <c r="A46" s="30">
        <v>12</v>
      </c>
      <c r="B46" s="37" t="s">
        <v>73</v>
      </c>
      <c r="C46" s="31"/>
      <c r="D46" s="15">
        <v>3173642.44</v>
      </c>
      <c r="E46" s="15">
        <v>20.05</v>
      </c>
      <c r="F46" s="13"/>
      <c r="G46" s="13"/>
      <c r="I46" s="22"/>
      <c r="J46" s="13"/>
    </row>
    <row r="47" spans="1:10" ht="93.75" customHeight="1">
      <c r="A47" s="30">
        <v>13</v>
      </c>
      <c r="B47" s="41" t="s">
        <v>167</v>
      </c>
      <c r="C47" s="42" t="s">
        <v>84</v>
      </c>
      <c r="D47" s="15">
        <v>476469.76</v>
      </c>
      <c r="E47" s="15">
        <v>3.01</v>
      </c>
      <c r="F47" s="13"/>
      <c r="G47" s="13"/>
      <c r="J47" s="13"/>
    </row>
    <row r="48" spans="1:10" ht="15.75">
      <c r="A48" s="30">
        <v>14</v>
      </c>
      <c r="B48" s="43" t="s">
        <v>75</v>
      </c>
      <c r="C48" s="44"/>
      <c r="D48" s="45">
        <v>3650112.2</v>
      </c>
      <c r="E48" s="45">
        <v>23.06</v>
      </c>
      <c r="G48" s="13"/>
      <c r="I48" s="13"/>
      <c r="J48" s="13"/>
    </row>
    <row r="49" spans="1:5" ht="15.75">
      <c r="A49" s="30">
        <v>15</v>
      </c>
      <c r="B49" s="37" t="s">
        <v>76</v>
      </c>
      <c r="C49" s="31"/>
      <c r="D49" s="15">
        <v>472248.54</v>
      </c>
      <c r="E49" s="89">
        <v>3.58</v>
      </c>
    </row>
    <row r="50" spans="1:14" ht="15.75">
      <c r="A50" s="17"/>
      <c r="B50" s="46"/>
      <c r="C50" s="84" t="s">
        <v>197</v>
      </c>
      <c r="D50" s="47">
        <v>29020.86</v>
      </c>
      <c r="E50" s="47">
        <v>0.2</v>
      </c>
      <c r="I50" s="61"/>
      <c r="J50" s="61"/>
      <c r="K50" s="64"/>
      <c r="N50" s="61"/>
    </row>
    <row r="51" spans="1:14" ht="15.75">
      <c r="A51" s="17"/>
      <c r="B51" s="46"/>
      <c r="C51" s="84" t="s">
        <v>202</v>
      </c>
      <c r="D51" s="47">
        <v>89700.84</v>
      </c>
      <c r="E51" s="47">
        <v>0.62</v>
      </c>
      <c r="I51" s="61"/>
      <c r="J51" s="61"/>
      <c r="K51" s="64"/>
      <c r="N51" s="61"/>
    </row>
    <row r="52" spans="1:14" ht="15.75">
      <c r="A52" s="17"/>
      <c r="B52" s="46"/>
      <c r="C52" s="84" t="s">
        <v>203</v>
      </c>
      <c r="D52" s="48">
        <v>18467.82</v>
      </c>
      <c r="E52" s="47">
        <v>0.13</v>
      </c>
      <c r="I52" s="61"/>
      <c r="J52" s="61"/>
      <c r="K52" s="64"/>
      <c r="N52" s="61"/>
    </row>
    <row r="53" spans="1:14" ht="15.75">
      <c r="A53" s="17"/>
      <c r="B53" s="46"/>
      <c r="C53" s="84" t="s">
        <v>195</v>
      </c>
      <c r="D53" s="48">
        <v>21106.08</v>
      </c>
      <c r="E53" s="47">
        <v>0.15</v>
      </c>
      <c r="I53" s="61"/>
      <c r="J53" s="61"/>
      <c r="K53" s="64"/>
      <c r="N53" s="61"/>
    </row>
    <row r="54" spans="1:14" ht="15.75">
      <c r="A54" s="17"/>
      <c r="B54" s="46"/>
      <c r="C54" s="84" t="s">
        <v>204</v>
      </c>
      <c r="D54" s="48">
        <v>172806.03</v>
      </c>
      <c r="E54" s="47">
        <v>1.19</v>
      </c>
      <c r="I54" s="61"/>
      <c r="J54" s="61"/>
      <c r="K54" s="64"/>
      <c r="N54" s="61"/>
    </row>
    <row r="55" spans="1:14" ht="15.75">
      <c r="A55" s="17"/>
      <c r="B55" s="46"/>
      <c r="C55" s="84" t="s">
        <v>205</v>
      </c>
      <c r="D55" s="48">
        <v>141146.91</v>
      </c>
      <c r="E55" s="47">
        <v>0.97</v>
      </c>
      <c r="I55" s="61"/>
      <c r="J55" s="61"/>
      <c r="K55" s="64"/>
      <c r="N55" s="61"/>
    </row>
    <row r="56" spans="1:5" ht="89.25">
      <c r="A56" s="3">
        <v>16</v>
      </c>
      <c r="B56" s="49" t="s">
        <v>74</v>
      </c>
      <c r="C56" s="50" t="s">
        <v>85</v>
      </c>
      <c r="D56" s="51">
        <v>47224.85</v>
      </c>
      <c r="E56" s="52">
        <v>0.33</v>
      </c>
    </row>
    <row r="57" spans="1:5" ht="15.75">
      <c r="A57" s="3">
        <v>17</v>
      </c>
      <c r="B57" s="43" t="s">
        <v>77</v>
      </c>
      <c r="C57" s="44"/>
      <c r="D57" s="45">
        <v>519473.39</v>
      </c>
      <c r="E57" s="45">
        <v>3.58</v>
      </c>
    </row>
    <row r="58" spans="1:9" ht="15.75">
      <c r="A58" s="3">
        <v>18</v>
      </c>
      <c r="B58" s="43" t="s">
        <v>78</v>
      </c>
      <c r="C58" s="44"/>
      <c r="D58" s="45">
        <v>4169585.59</v>
      </c>
      <c r="E58" s="45">
        <v>26.64</v>
      </c>
      <c r="I58" s="22"/>
    </row>
    <row r="59" spans="1:5" ht="15.75">
      <c r="A59" s="3">
        <v>19</v>
      </c>
      <c r="B59" s="56" t="s">
        <v>120</v>
      </c>
      <c r="C59" s="56" t="s">
        <v>121</v>
      </c>
      <c r="D59" s="57">
        <v>71760.67</v>
      </c>
      <c r="E59" s="57">
        <v>1.36</v>
      </c>
    </row>
    <row r="60" spans="1:13" ht="18" customHeight="1" hidden="1">
      <c r="A60" s="3">
        <v>24</v>
      </c>
      <c r="B60" s="29" t="s">
        <v>64</v>
      </c>
      <c r="C60" s="14" t="s">
        <v>54</v>
      </c>
      <c r="D60" s="15">
        <v>0</v>
      </c>
      <c r="E60" s="15"/>
      <c r="F60" s="13"/>
      <c r="G60" s="13"/>
      <c r="H60" s="13"/>
      <c r="J60" s="13"/>
      <c r="M60" s="16"/>
    </row>
    <row r="61" spans="1:10" ht="15.75" hidden="1">
      <c r="A61" s="3">
        <v>25</v>
      </c>
      <c r="B61" s="37" t="s">
        <v>70</v>
      </c>
      <c r="C61" s="38" t="s">
        <v>17</v>
      </c>
      <c r="D61" s="15">
        <v>0</v>
      </c>
      <c r="E61" s="15"/>
      <c r="J61" s="13"/>
    </row>
    <row r="65" spans="2:3" ht="15.75">
      <c r="B65" s="54" t="s">
        <v>79</v>
      </c>
      <c r="C65" s="53" t="s">
        <v>80</v>
      </c>
    </row>
    <row r="66" spans="2:3" ht="15.75">
      <c r="B66" s="54"/>
      <c r="C66" s="54"/>
    </row>
    <row r="67" spans="2:3" ht="15.75">
      <c r="B67" s="54" t="s">
        <v>81</v>
      </c>
      <c r="C67" s="53" t="s">
        <v>82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1"/>
  <rowBreaks count="1" manualBreakCount="1">
    <brk id="27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7"/>
  </sheetPr>
  <dimension ref="A1:M58"/>
  <sheetViews>
    <sheetView view="pageBreakPreview" zoomScale="60" zoomScaleNormal="75" zoomScalePageLayoutView="0" workbookViewId="0" topLeftCell="A1">
      <pane xSplit="2" ySplit="3" topLeftCell="C14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F20" sqref="F20:H33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182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90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6447.7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6447.7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570234.59</v>
      </c>
      <c r="E10" s="12">
        <v>7.37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65766.54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209679.2</v>
      </c>
      <c r="E12" s="15">
        <v>2.71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75051.23</v>
      </c>
      <c r="E13" s="19">
        <v>0.97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52613.23</v>
      </c>
      <c r="E14" s="19">
        <v>0.68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6189.79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42554.82</v>
      </c>
      <c r="E16" s="19">
        <v>0.55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1547.45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29401.51</v>
      </c>
      <c r="E18" s="19">
        <v>0.38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1547.45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256102.64</v>
      </c>
      <c r="E20" s="15">
        <v>3.31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116445.46</v>
      </c>
      <c r="E21" s="24">
        <v>3.01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43328.54</v>
      </c>
      <c r="E22" s="19">
        <v>1.12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19729.96</v>
      </c>
      <c r="E23" s="19">
        <v>0.51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38299.34</v>
      </c>
      <c r="E24" s="19">
        <v>0.99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15087.62</v>
      </c>
      <c r="E25" s="19">
        <v>0.39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v>139657.18</v>
      </c>
      <c r="E26" s="24">
        <v>3.61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56481.85</v>
      </c>
      <c r="E27" s="19">
        <v>1.46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27854.06</v>
      </c>
      <c r="E28" s="19">
        <v>0.72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9671.55</v>
      </c>
      <c r="E29" s="19">
        <v>0.25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6576.65</v>
      </c>
      <c r="E30" s="19">
        <v>0.17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6963.52</v>
      </c>
      <c r="E31" s="19">
        <v>0.18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32109.55</v>
      </c>
      <c r="E32" s="19">
        <v>0.83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9284.69</v>
      </c>
      <c r="E33" s="75">
        <v>0.12</v>
      </c>
      <c r="F33" s="13"/>
      <c r="G33" s="13"/>
      <c r="H33" s="2"/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3864.42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84335.91</v>
      </c>
      <c r="E35" s="15">
        <v>1.09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62671.64</v>
      </c>
      <c r="E36" s="34">
        <v>0.81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21664.27</v>
      </c>
      <c r="E37" s="34">
        <v>0.28</v>
      </c>
      <c r="I37" s="35"/>
    </row>
    <row r="38" spans="1:10" s="16" customFormat="1" ht="14.25" customHeight="1">
      <c r="A38" s="30">
        <v>8</v>
      </c>
      <c r="B38" s="29" t="s">
        <v>71</v>
      </c>
      <c r="C38" s="39"/>
      <c r="D38" s="55">
        <v>189849.6</v>
      </c>
      <c r="E38" s="12">
        <v>2.45</v>
      </c>
      <c r="J38" s="40"/>
    </row>
    <row r="39" spans="1:10" s="16" customFormat="1" ht="14.25" customHeight="1">
      <c r="A39" s="30">
        <v>9</v>
      </c>
      <c r="B39" s="29" t="s">
        <v>72</v>
      </c>
      <c r="C39" s="39"/>
      <c r="D39" s="12">
        <v>29400</v>
      </c>
      <c r="E39" s="12">
        <v>0.38</v>
      </c>
      <c r="J39" s="40"/>
    </row>
    <row r="40" spans="1:10" s="16" customFormat="1" ht="14.25" customHeight="1">
      <c r="A40" s="30">
        <v>10</v>
      </c>
      <c r="B40" s="29" t="s">
        <v>87</v>
      </c>
      <c r="C40" s="39"/>
      <c r="D40" s="12">
        <v>24000</v>
      </c>
      <c r="E40" s="12">
        <v>0.31</v>
      </c>
      <c r="J40" s="40"/>
    </row>
    <row r="41" spans="1:10" s="16" customFormat="1" ht="14.25" customHeight="1">
      <c r="A41" s="30">
        <v>11</v>
      </c>
      <c r="B41" s="37" t="s">
        <v>157</v>
      </c>
      <c r="C41" s="14" t="s">
        <v>17</v>
      </c>
      <c r="D41" s="12">
        <v>163255.76</v>
      </c>
      <c r="E41" s="12">
        <v>2.11</v>
      </c>
      <c r="J41" s="40"/>
    </row>
    <row r="42" spans="1:10" ht="15.75">
      <c r="A42" s="30">
        <v>12</v>
      </c>
      <c r="B42" s="37" t="s">
        <v>73</v>
      </c>
      <c r="C42" s="31"/>
      <c r="D42" s="15">
        <v>1605773.35</v>
      </c>
      <c r="E42" s="15">
        <v>20.75</v>
      </c>
      <c r="G42" s="13"/>
      <c r="I42" s="13"/>
      <c r="J42" s="13"/>
    </row>
    <row r="43" spans="1:10" ht="93.75" customHeight="1">
      <c r="A43" s="30">
        <v>13</v>
      </c>
      <c r="B43" s="41" t="s">
        <v>167</v>
      </c>
      <c r="C43" s="42" t="s">
        <v>84</v>
      </c>
      <c r="D43" s="15">
        <v>240628.16</v>
      </c>
      <c r="E43" s="15">
        <v>3.11</v>
      </c>
      <c r="F43" s="13"/>
      <c r="G43" s="13"/>
      <c r="J43" s="13"/>
    </row>
    <row r="44" spans="1:10" ht="15.75">
      <c r="A44" s="30">
        <v>14</v>
      </c>
      <c r="B44" s="43" t="s">
        <v>75</v>
      </c>
      <c r="C44" s="44"/>
      <c r="D44" s="45">
        <v>1846401.51</v>
      </c>
      <c r="E44" s="45">
        <v>23.86</v>
      </c>
      <c r="G44" s="13"/>
      <c r="I44" s="13"/>
      <c r="J44" s="13"/>
    </row>
    <row r="45" spans="1:5" ht="15.75">
      <c r="A45" s="30">
        <v>15</v>
      </c>
      <c r="B45" s="37" t="s">
        <v>76</v>
      </c>
      <c r="C45" s="31"/>
      <c r="D45" s="15">
        <v>104452.74</v>
      </c>
      <c r="E45" s="15">
        <v>1.47</v>
      </c>
    </row>
    <row r="46" spans="1:5" ht="15.75">
      <c r="A46" s="17"/>
      <c r="B46" s="46"/>
      <c r="C46" s="46" t="s">
        <v>197</v>
      </c>
      <c r="D46" s="47">
        <v>14184.94</v>
      </c>
      <c r="E46" s="47">
        <v>0.2</v>
      </c>
    </row>
    <row r="47" spans="1:5" ht="15.75">
      <c r="A47" s="17"/>
      <c r="B47" s="46"/>
      <c r="C47" s="46" t="s">
        <v>201</v>
      </c>
      <c r="D47" s="47">
        <v>90267.8</v>
      </c>
      <c r="E47" s="47">
        <v>1.27</v>
      </c>
    </row>
    <row r="48" spans="1:5" ht="90.75" customHeight="1">
      <c r="A48" s="3">
        <v>16</v>
      </c>
      <c r="B48" s="49" t="s">
        <v>74</v>
      </c>
      <c r="C48" s="50" t="s">
        <v>85</v>
      </c>
      <c r="D48" s="51">
        <v>10445.27</v>
      </c>
      <c r="E48" s="52">
        <v>0.15</v>
      </c>
    </row>
    <row r="49" spans="1:5" ht="15.75">
      <c r="A49" s="3">
        <v>17</v>
      </c>
      <c r="B49" s="43" t="s">
        <v>77</v>
      </c>
      <c r="C49" s="44"/>
      <c r="D49" s="45">
        <v>114898.01</v>
      </c>
      <c r="E49" s="45">
        <v>1.62</v>
      </c>
    </row>
    <row r="50" spans="1:9" ht="15.75">
      <c r="A50" s="3">
        <v>18</v>
      </c>
      <c r="B50" s="43" t="s">
        <v>78</v>
      </c>
      <c r="C50" s="44"/>
      <c r="D50" s="45">
        <v>1961299.52</v>
      </c>
      <c r="E50" s="45">
        <v>25.48</v>
      </c>
      <c r="I50" s="22"/>
    </row>
    <row r="51" spans="1:13" ht="18" customHeight="1" hidden="1">
      <c r="A51" s="3">
        <v>19</v>
      </c>
      <c r="B51" s="29" t="s">
        <v>64</v>
      </c>
      <c r="C51" s="14" t="s">
        <v>54</v>
      </c>
      <c r="D51" s="15">
        <v>0</v>
      </c>
      <c r="E51" s="15"/>
      <c r="F51" s="13"/>
      <c r="G51" s="13"/>
      <c r="H51" s="13"/>
      <c r="J51" s="13"/>
      <c r="M51" s="16"/>
    </row>
    <row r="52" spans="1:10" ht="15.75" hidden="1">
      <c r="A52" s="3">
        <v>20</v>
      </c>
      <c r="B52" s="37" t="s">
        <v>70</v>
      </c>
      <c r="C52" s="38" t="s">
        <v>17</v>
      </c>
      <c r="D52" s="15">
        <v>0</v>
      </c>
      <c r="E52" s="15"/>
      <c r="J52" s="13"/>
    </row>
    <row r="53" spans="4:5" ht="15.75">
      <c r="D53" s="53"/>
      <c r="E53" s="53"/>
    </row>
    <row r="54" spans="4:5" ht="15.75">
      <c r="D54" s="53"/>
      <c r="E54" s="53"/>
    </row>
    <row r="56" spans="2:3" ht="15.75">
      <c r="B56" s="54" t="s">
        <v>79</v>
      </c>
      <c r="C56" s="53" t="s">
        <v>80</v>
      </c>
    </row>
    <row r="57" spans="2:3" ht="15.75">
      <c r="B57" s="54"/>
      <c r="C57" s="54"/>
    </row>
    <row r="58" spans="2:3" ht="15.75">
      <c r="B58" s="54" t="s">
        <v>81</v>
      </c>
      <c r="C58" s="53" t="s">
        <v>82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7"/>
  </sheetPr>
  <dimension ref="A1:M60"/>
  <sheetViews>
    <sheetView view="pageBreakPreview" zoomScale="60" zoomScaleNormal="75" zoomScalePageLayoutView="0" workbookViewId="0" topLeftCell="A1">
      <pane xSplit="3" ySplit="7" topLeftCell="D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39" sqref="H39"/>
    </sheetView>
  </sheetViews>
  <sheetFormatPr defaultColWidth="10.25390625" defaultRowHeight="12.75"/>
  <cols>
    <col min="1" max="1" width="5.375" style="1" customWidth="1"/>
    <col min="2" max="2" width="90.00390625" style="2" customWidth="1"/>
    <col min="3" max="3" width="75.375" style="2" customWidth="1"/>
    <col min="4" max="4" width="20.87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183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113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6481.9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6481.9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574037.06</v>
      </c>
      <c r="E10" s="12">
        <v>7.38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66115.38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211569.22</v>
      </c>
      <c r="E12" s="15">
        <v>2.72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76227.14</v>
      </c>
      <c r="E13" s="19">
        <v>0.98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52892.3</v>
      </c>
      <c r="E14" s="19">
        <v>0.68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6222.62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42780.54</v>
      </c>
      <c r="E16" s="19">
        <v>0.55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1555.66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30335.29</v>
      </c>
      <c r="E18" s="19">
        <v>0.39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1555.66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256683.23</v>
      </c>
      <c r="E20" s="15">
        <v>3.3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113562.88</v>
      </c>
      <c r="E21" s="24">
        <v>2.92</v>
      </c>
      <c r="F21" s="13"/>
      <c r="G21" s="13"/>
      <c r="H21" s="2"/>
      <c r="I21" s="22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49780.99</v>
      </c>
      <c r="E22" s="19">
        <v>1.28</v>
      </c>
      <c r="F22" s="13"/>
      <c r="G22" s="13"/>
      <c r="H22" s="2"/>
      <c r="I22" s="22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23723.75</v>
      </c>
      <c r="E23" s="19">
        <v>0.61</v>
      </c>
      <c r="F23" s="13"/>
      <c r="G23" s="13"/>
      <c r="H23" s="2"/>
      <c r="I23" s="22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25279.41</v>
      </c>
      <c r="E24" s="19">
        <v>0.65</v>
      </c>
      <c r="F24" s="13"/>
      <c r="G24" s="13"/>
      <c r="H24" s="2"/>
      <c r="I24" s="22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14778.73</v>
      </c>
      <c r="E25" s="19">
        <v>0.38</v>
      </c>
      <c r="F25" s="13"/>
      <c r="G25" s="13"/>
      <c r="H25" s="2"/>
      <c r="I25" s="22"/>
    </row>
    <row r="26" spans="1:10" s="16" customFormat="1" ht="15.75">
      <c r="A26" s="17"/>
      <c r="B26" s="23" t="s">
        <v>45</v>
      </c>
      <c r="C26" s="6"/>
      <c r="D26" s="24">
        <v>143120.35</v>
      </c>
      <c r="E26" s="24">
        <v>3.68</v>
      </c>
      <c r="F26" s="13"/>
      <c r="G26" s="13"/>
      <c r="H26" s="2"/>
      <c r="I26" s="22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57559.27</v>
      </c>
      <c r="E27" s="19">
        <v>1.48</v>
      </c>
      <c r="F27" s="13"/>
      <c r="G27" s="13"/>
      <c r="H27" s="2"/>
      <c r="I27" s="22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28779.64</v>
      </c>
      <c r="E28" s="19">
        <v>0.74</v>
      </c>
      <c r="F28" s="13"/>
      <c r="G28" s="13"/>
      <c r="H28" s="2"/>
      <c r="I28" s="22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10111.76</v>
      </c>
      <c r="E29" s="19">
        <v>0.26</v>
      </c>
      <c r="F29" s="13"/>
      <c r="G29" s="13"/>
      <c r="H29" s="2"/>
      <c r="I29" s="22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6611.54</v>
      </c>
      <c r="E30" s="107">
        <v>0.17</v>
      </c>
      <c r="F30" s="13"/>
      <c r="G30" s="13"/>
      <c r="H30" s="2"/>
      <c r="I30" s="22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7000.45</v>
      </c>
      <c r="E31" s="107">
        <v>0.18</v>
      </c>
      <c r="F31" s="13"/>
      <c r="G31" s="13"/>
      <c r="H31" s="2"/>
      <c r="I31" s="22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33057.69</v>
      </c>
      <c r="E32" s="107">
        <v>0.85</v>
      </c>
      <c r="F32" s="13"/>
      <c r="G32" s="13"/>
      <c r="H32" s="2"/>
      <c r="I32" s="22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9333.94</v>
      </c>
      <c r="E33" s="108">
        <v>0.12</v>
      </c>
      <c r="F33" s="13"/>
      <c r="G33" s="13"/>
      <c r="H33" s="2"/>
      <c r="I33" s="22"/>
    </row>
    <row r="34" spans="1:13" ht="47.25">
      <c r="A34" s="17">
        <v>6</v>
      </c>
      <c r="B34" s="29" t="s">
        <v>124</v>
      </c>
      <c r="C34" s="14" t="s">
        <v>125</v>
      </c>
      <c r="D34" s="15">
        <v>3887.1</v>
      </c>
      <c r="E34" s="109">
        <v>0.05</v>
      </c>
      <c r="F34" s="13"/>
      <c r="G34" s="13"/>
      <c r="I34" s="22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90228.05</v>
      </c>
      <c r="E35" s="109">
        <v>1.16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66893.21</v>
      </c>
      <c r="E36" s="110">
        <v>0.86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23334.84</v>
      </c>
      <c r="E37" s="110">
        <v>0.3</v>
      </c>
      <c r="I37" s="35"/>
    </row>
    <row r="38" spans="1:10" s="16" customFormat="1" ht="15.75">
      <c r="A38" s="30">
        <v>8</v>
      </c>
      <c r="B38" s="29" t="s">
        <v>71</v>
      </c>
      <c r="C38" s="39"/>
      <c r="D38" s="55">
        <v>189849.6</v>
      </c>
      <c r="E38" s="111">
        <v>2.44</v>
      </c>
      <c r="J38" s="40"/>
    </row>
    <row r="39" spans="1:10" s="16" customFormat="1" ht="15.75">
      <c r="A39" s="30">
        <v>9</v>
      </c>
      <c r="B39" s="29" t="s">
        <v>72</v>
      </c>
      <c r="C39" s="39"/>
      <c r="D39" s="12">
        <v>29400</v>
      </c>
      <c r="E39" s="111">
        <v>0.38</v>
      </c>
      <c r="J39" s="40"/>
    </row>
    <row r="40" spans="1:10" s="16" customFormat="1" ht="15.75">
      <c r="A40" s="30">
        <v>10</v>
      </c>
      <c r="B40" s="29" t="s">
        <v>87</v>
      </c>
      <c r="C40" s="39"/>
      <c r="D40" s="12">
        <v>24000</v>
      </c>
      <c r="E40" s="111">
        <v>0.31</v>
      </c>
      <c r="J40" s="40"/>
    </row>
    <row r="41" spans="1:10" s="16" customFormat="1" ht="15.75">
      <c r="A41" s="30">
        <v>11</v>
      </c>
      <c r="B41" s="37" t="s">
        <v>157</v>
      </c>
      <c r="C41" s="14" t="s">
        <v>17</v>
      </c>
      <c r="D41" s="12">
        <v>175011.3</v>
      </c>
      <c r="E41" s="111">
        <v>2.25</v>
      </c>
      <c r="J41" s="40"/>
    </row>
    <row r="42" spans="1:10" ht="15.75">
      <c r="A42" s="30">
        <v>12</v>
      </c>
      <c r="B42" s="37" t="s">
        <v>73</v>
      </c>
      <c r="C42" s="31"/>
      <c r="D42" s="15">
        <v>1630114.88</v>
      </c>
      <c r="E42" s="109">
        <v>20.96</v>
      </c>
      <c r="G42" s="13"/>
      <c r="I42" s="13"/>
      <c r="J42" s="13"/>
    </row>
    <row r="43" spans="1:10" ht="93.75" customHeight="1">
      <c r="A43" s="30">
        <v>13</v>
      </c>
      <c r="B43" s="41" t="s">
        <v>167</v>
      </c>
      <c r="C43" s="42" t="s">
        <v>84</v>
      </c>
      <c r="D43" s="15">
        <v>244237.99</v>
      </c>
      <c r="E43" s="109">
        <v>3.14</v>
      </c>
      <c r="F43" s="13"/>
      <c r="G43" s="13"/>
      <c r="J43" s="13"/>
    </row>
    <row r="44" spans="1:10" ht="15.75">
      <c r="A44" s="30">
        <v>14</v>
      </c>
      <c r="B44" s="43" t="s">
        <v>75</v>
      </c>
      <c r="C44" s="44"/>
      <c r="D44" s="45">
        <v>1874352.87</v>
      </c>
      <c r="E44" s="45">
        <v>24.1</v>
      </c>
      <c r="G44" s="13"/>
      <c r="I44" s="13"/>
      <c r="J44" s="13"/>
    </row>
    <row r="45" spans="1:5" ht="15.75">
      <c r="A45" s="30">
        <v>15</v>
      </c>
      <c r="B45" s="37" t="s">
        <v>76</v>
      </c>
      <c r="C45" s="31"/>
      <c r="D45" s="15">
        <v>302704.73</v>
      </c>
      <c r="E45" s="119">
        <v>4.246</v>
      </c>
    </row>
    <row r="46" spans="1:5" s="16" customFormat="1" ht="15.75">
      <c r="A46" s="17"/>
      <c r="B46" s="60"/>
      <c r="C46" s="25" t="s">
        <v>195</v>
      </c>
      <c r="D46" s="19">
        <v>20742.08</v>
      </c>
      <c r="E46" s="120">
        <v>0.291</v>
      </c>
    </row>
    <row r="47" spans="1:9" ht="15.75">
      <c r="A47" s="17"/>
      <c r="B47" s="46"/>
      <c r="C47" s="46" t="s">
        <v>196</v>
      </c>
      <c r="D47" s="47">
        <v>281962.65</v>
      </c>
      <c r="E47" s="120">
        <v>3.955</v>
      </c>
      <c r="I47" s="16"/>
    </row>
    <row r="48" spans="1:5" ht="89.25">
      <c r="A48" s="3">
        <v>16</v>
      </c>
      <c r="B48" s="49" t="s">
        <v>74</v>
      </c>
      <c r="C48" s="50" t="s">
        <v>85</v>
      </c>
      <c r="D48" s="51">
        <v>30270.47</v>
      </c>
      <c r="E48" s="121">
        <v>0.425</v>
      </c>
    </row>
    <row r="49" spans="1:5" ht="15.75">
      <c r="A49" s="3">
        <v>17</v>
      </c>
      <c r="B49" s="43" t="s">
        <v>77</v>
      </c>
      <c r="C49" s="44"/>
      <c r="D49" s="45">
        <v>332975.2</v>
      </c>
      <c r="E49" s="45">
        <v>4.67</v>
      </c>
    </row>
    <row r="50" spans="1:9" ht="15.75">
      <c r="A50" s="3">
        <v>18</v>
      </c>
      <c r="B50" s="43" t="s">
        <v>78</v>
      </c>
      <c r="C50" s="44"/>
      <c r="D50" s="45">
        <v>2207328.07</v>
      </c>
      <c r="E50" s="45">
        <v>28.77</v>
      </c>
      <c r="I50" s="22"/>
    </row>
    <row r="51" spans="1:13" ht="18" customHeight="1" hidden="1">
      <c r="A51" s="3">
        <v>15</v>
      </c>
      <c r="B51" s="29" t="s">
        <v>64</v>
      </c>
      <c r="C51" s="14" t="s">
        <v>54</v>
      </c>
      <c r="D51" s="15">
        <v>0</v>
      </c>
      <c r="E51" s="15"/>
      <c r="F51" s="13"/>
      <c r="G51" s="13"/>
      <c r="H51" s="13"/>
      <c r="J51" s="13"/>
      <c r="M51" s="16"/>
    </row>
    <row r="52" spans="1:10" ht="15.75" hidden="1">
      <c r="A52" s="3">
        <v>16</v>
      </c>
      <c r="B52" s="37" t="s">
        <v>70</v>
      </c>
      <c r="C52" s="38" t="s">
        <v>17</v>
      </c>
      <c r="D52" s="15">
        <v>0</v>
      </c>
      <c r="E52" s="15"/>
      <c r="J52" s="13"/>
    </row>
    <row r="53" spans="4:5" ht="15.75">
      <c r="D53" s="53"/>
      <c r="E53" s="53"/>
    </row>
    <row r="58" spans="2:3" ht="15.75">
      <c r="B58" s="54" t="s">
        <v>79</v>
      </c>
      <c r="C58" s="53" t="s">
        <v>80</v>
      </c>
    </row>
    <row r="59" spans="2:3" ht="15.75">
      <c r="B59" s="54"/>
      <c r="C59" s="54"/>
    </row>
    <row r="60" spans="2:3" ht="15.75">
      <c r="B60" s="54" t="s">
        <v>81</v>
      </c>
      <c r="C60" s="53" t="s">
        <v>82</v>
      </c>
    </row>
  </sheetData>
  <sheetProtection/>
  <mergeCells count="9">
    <mergeCell ref="C5:C9"/>
    <mergeCell ref="D5:E5"/>
    <mergeCell ref="D6:E6"/>
    <mergeCell ref="D7:E7"/>
    <mergeCell ref="D8:E8"/>
    <mergeCell ref="D1:E1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7"/>
  </sheetPr>
  <dimension ref="A1:M66"/>
  <sheetViews>
    <sheetView view="pageBreakPreview" zoomScale="60" zoomScalePageLayoutView="0" workbookViewId="0" topLeftCell="A1">
      <pane xSplit="3" ySplit="7" topLeftCell="D2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55" sqref="L55"/>
    </sheetView>
  </sheetViews>
  <sheetFormatPr defaultColWidth="10.25390625" defaultRowHeight="12.75"/>
  <cols>
    <col min="1" max="1" width="7.25390625" style="1" customWidth="1"/>
    <col min="2" max="2" width="92.00390625" style="2" customWidth="1"/>
    <col min="3" max="3" width="75.375" style="2" customWidth="1"/>
    <col min="4" max="4" width="17.00390625" style="2" customWidth="1"/>
    <col min="5" max="5" width="17.7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0.1289062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24" t="s">
        <v>143</v>
      </c>
      <c r="E1" s="124"/>
      <c r="F1" s="125"/>
    </row>
    <row r="2" spans="2:5" ht="42.75" customHeight="1">
      <c r="B2" s="126" t="s">
        <v>139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114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12855.3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12855.3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1143093.28</v>
      </c>
      <c r="E10" s="12">
        <v>7.41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131124.06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396457.45</v>
      </c>
      <c r="E12" s="15">
        <v>2.57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141922.51</v>
      </c>
      <c r="E13" s="19">
        <v>0.92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100271.34</v>
      </c>
      <c r="E14" s="19">
        <v>0.65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12341.09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80217.07</v>
      </c>
      <c r="E16" s="19">
        <v>0.52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3085.27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57077.53</v>
      </c>
      <c r="E18" s="19">
        <v>0.37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3085.27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565376.09</v>
      </c>
      <c r="E20" s="15">
        <v>3.67</v>
      </c>
      <c r="F20" s="16"/>
      <c r="G20" s="16"/>
      <c r="H20" s="16"/>
      <c r="I20" s="20"/>
      <c r="J20" s="16"/>
      <c r="M20" s="16"/>
    </row>
    <row r="21" spans="1:9" s="16" customFormat="1" ht="15.75">
      <c r="A21" s="17"/>
      <c r="B21" s="23" t="s">
        <v>33</v>
      </c>
      <c r="C21" s="6"/>
      <c r="D21" s="24">
        <v>223682.21</v>
      </c>
      <c r="E21" s="24">
        <v>2.91</v>
      </c>
      <c r="I21" s="20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98728.7</v>
      </c>
      <c r="E22" s="19">
        <v>1.28</v>
      </c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47050.4</v>
      </c>
      <c r="E23" s="19">
        <v>0.61</v>
      </c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48593.03</v>
      </c>
      <c r="E24" s="19">
        <v>0.63</v>
      </c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29310.08</v>
      </c>
      <c r="E25" s="19">
        <v>0.38</v>
      </c>
      <c r="I25" s="20"/>
    </row>
    <row r="26" spans="1:9" s="16" customFormat="1" ht="15.75">
      <c r="A26" s="17"/>
      <c r="B26" s="23" t="s">
        <v>45</v>
      </c>
      <c r="C26" s="6"/>
      <c r="D26" s="24">
        <v>341693.88</v>
      </c>
      <c r="E26" s="24">
        <v>4.43</v>
      </c>
      <c r="I26" s="20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137294.6</v>
      </c>
      <c r="E27" s="19">
        <v>1.78</v>
      </c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68647.3</v>
      </c>
      <c r="E28" s="19">
        <v>0.89</v>
      </c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23910.86</v>
      </c>
      <c r="E29" s="19">
        <v>0.31</v>
      </c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16197.68</v>
      </c>
      <c r="E30" s="19">
        <v>0.21</v>
      </c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16969</v>
      </c>
      <c r="E31" s="19">
        <v>0.22</v>
      </c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78674.44</v>
      </c>
      <c r="E32" s="19">
        <v>1.02</v>
      </c>
      <c r="I32" s="20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18511.63</v>
      </c>
      <c r="E33" s="75">
        <v>0.12</v>
      </c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6423.6</v>
      </c>
      <c r="E34" s="15">
        <v>0.04</v>
      </c>
      <c r="F34" s="16"/>
      <c r="G34" s="16"/>
      <c r="H34" s="16"/>
      <c r="I34" s="20"/>
      <c r="J34" s="16"/>
      <c r="M34" s="16"/>
    </row>
    <row r="35" spans="1:10" ht="14.25" customHeight="1">
      <c r="A35" s="17">
        <v>7</v>
      </c>
      <c r="B35" s="29" t="s">
        <v>65</v>
      </c>
      <c r="C35" s="31"/>
      <c r="D35" s="15">
        <v>180488.41</v>
      </c>
      <c r="E35" s="15">
        <v>1.17</v>
      </c>
      <c r="F35" s="16"/>
      <c r="G35" s="16"/>
      <c r="H35" s="16"/>
      <c r="I35" s="20"/>
      <c r="J35" s="16"/>
    </row>
    <row r="36" spans="1:10" ht="30" customHeight="1">
      <c r="A36" s="17" t="s">
        <v>66</v>
      </c>
      <c r="B36" s="32" t="s">
        <v>67</v>
      </c>
      <c r="C36" s="33" t="s">
        <v>17</v>
      </c>
      <c r="D36" s="34">
        <v>134209.33</v>
      </c>
      <c r="E36" s="34">
        <v>0.87</v>
      </c>
      <c r="F36" s="16"/>
      <c r="G36" s="16"/>
      <c r="H36" s="16"/>
      <c r="I36" s="20"/>
      <c r="J36" s="16"/>
    </row>
    <row r="37" spans="1:10" ht="18.75" customHeight="1">
      <c r="A37" s="17" t="s">
        <v>68</v>
      </c>
      <c r="B37" s="36" t="s">
        <v>69</v>
      </c>
      <c r="C37" s="33" t="s">
        <v>60</v>
      </c>
      <c r="D37" s="34">
        <v>46279.08</v>
      </c>
      <c r="E37" s="34">
        <v>0.3</v>
      </c>
      <c r="F37" s="16"/>
      <c r="G37" s="16"/>
      <c r="H37" s="16"/>
      <c r="I37" s="20"/>
      <c r="J37" s="16"/>
    </row>
    <row r="38" spans="1:9" s="16" customFormat="1" ht="15.75">
      <c r="A38" s="30">
        <v>8</v>
      </c>
      <c r="B38" s="29" t="s">
        <v>71</v>
      </c>
      <c r="C38" s="39"/>
      <c r="D38" s="55">
        <v>379699.2</v>
      </c>
      <c r="E38" s="12">
        <v>2.46</v>
      </c>
      <c r="I38" s="20"/>
    </row>
    <row r="39" spans="1:9" s="16" customFormat="1" ht="15.75">
      <c r="A39" s="30">
        <v>9</v>
      </c>
      <c r="B39" s="29" t="s">
        <v>72</v>
      </c>
      <c r="C39" s="39"/>
      <c r="D39" s="12">
        <v>17640</v>
      </c>
      <c r="E39" s="12">
        <v>0.11</v>
      </c>
      <c r="I39" s="20"/>
    </row>
    <row r="40" spans="1:9" s="16" customFormat="1" ht="14.25" customHeight="1">
      <c r="A40" s="30">
        <v>10</v>
      </c>
      <c r="B40" s="37" t="s">
        <v>157</v>
      </c>
      <c r="C40" s="14" t="s">
        <v>17</v>
      </c>
      <c r="D40" s="12">
        <v>359434.19</v>
      </c>
      <c r="E40" s="12">
        <v>2.33</v>
      </c>
      <c r="I40" s="20"/>
    </row>
    <row r="41" spans="1:9" s="16" customFormat="1" ht="15.75">
      <c r="A41" s="30">
        <v>11</v>
      </c>
      <c r="B41" s="29" t="s">
        <v>87</v>
      </c>
      <c r="C41" s="39"/>
      <c r="D41" s="12">
        <v>36000</v>
      </c>
      <c r="E41" s="12">
        <v>0.23</v>
      </c>
      <c r="I41" s="20"/>
    </row>
    <row r="42" spans="1:9" s="16" customFormat="1" ht="14.25" customHeight="1" hidden="1">
      <c r="A42" s="30">
        <v>12</v>
      </c>
      <c r="B42" s="37" t="s">
        <v>144</v>
      </c>
      <c r="C42" s="39"/>
      <c r="D42" s="12">
        <v>0</v>
      </c>
      <c r="E42" s="12"/>
      <c r="I42" s="20"/>
    </row>
    <row r="43" spans="1:9" s="16" customFormat="1" ht="14.25" customHeight="1" hidden="1">
      <c r="A43" s="30">
        <v>13</v>
      </c>
      <c r="B43" s="76" t="s">
        <v>145</v>
      </c>
      <c r="C43" s="77" t="s">
        <v>146</v>
      </c>
      <c r="D43" s="12">
        <v>0</v>
      </c>
      <c r="E43" s="12"/>
      <c r="I43" s="20"/>
    </row>
    <row r="44" spans="1:9" s="16" customFormat="1" ht="14.25" customHeight="1" hidden="1">
      <c r="A44" s="30">
        <v>14</v>
      </c>
      <c r="B44" s="76" t="s">
        <v>147</v>
      </c>
      <c r="C44" s="77" t="s">
        <v>146</v>
      </c>
      <c r="D44" s="12">
        <v>0</v>
      </c>
      <c r="E44" s="12"/>
      <c r="I44" s="20"/>
    </row>
    <row r="45" spans="1:9" s="16" customFormat="1" ht="14.25" customHeight="1" hidden="1">
      <c r="A45" s="30">
        <v>15</v>
      </c>
      <c r="B45" s="76" t="s">
        <v>148</v>
      </c>
      <c r="C45" s="77" t="s">
        <v>149</v>
      </c>
      <c r="D45" s="12">
        <v>0</v>
      </c>
      <c r="E45" s="12"/>
      <c r="I45" s="20"/>
    </row>
    <row r="46" spans="1:10" ht="15.75">
      <c r="A46" s="30">
        <v>12</v>
      </c>
      <c r="B46" s="37" t="s">
        <v>73</v>
      </c>
      <c r="C46" s="31"/>
      <c r="D46" s="15">
        <v>3234247.91</v>
      </c>
      <c r="E46" s="15">
        <v>20.96</v>
      </c>
      <c r="F46" s="16"/>
      <c r="G46" s="16"/>
      <c r="H46" s="16"/>
      <c r="I46" s="20"/>
      <c r="J46" s="16"/>
    </row>
    <row r="47" spans="1:10" ht="93.75" customHeight="1">
      <c r="A47" s="30">
        <v>13</v>
      </c>
      <c r="B47" s="41" t="s">
        <v>167</v>
      </c>
      <c r="C47" s="42" t="s">
        <v>84</v>
      </c>
      <c r="D47" s="15">
        <v>484387.7</v>
      </c>
      <c r="E47" s="15">
        <v>3.14</v>
      </c>
      <c r="F47" s="16"/>
      <c r="G47" s="16"/>
      <c r="H47" s="16"/>
      <c r="I47" s="20"/>
      <c r="J47" s="16"/>
    </row>
    <row r="48" spans="1:10" ht="15.75">
      <c r="A48" s="30">
        <v>14</v>
      </c>
      <c r="B48" s="43" t="s">
        <v>75</v>
      </c>
      <c r="C48" s="44"/>
      <c r="D48" s="45">
        <v>3718635.61</v>
      </c>
      <c r="E48" s="45">
        <v>24.1</v>
      </c>
      <c r="F48" s="16"/>
      <c r="G48" s="16"/>
      <c r="H48" s="16"/>
      <c r="I48" s="20"/>
      <c r="J48" s="16"/>
    </row>
    <row r="49" spans="1:10" ht="15.75">
      <c r="A49" s="30">
        <v>15</v>
      </c>
      <c r="B49" s="37" t="s">
        <v>76</v>
      </c>
      <c r="C49" s="31"/>
      <c r="D49" s="15">
        <v>627338.64</v>
      </c>
      <c r="E49" s="15">
        <v>4.44</v>
      </c>
      <c r="F49" s="16"/>
      <c r="G49" s="16"/>
      <c r="H49" s="16"/>
      <c r="I49" s="20"/>
      <c r="J49" s="16"/>
    </row>
    <row r="50" spans="1:9" s="16" customFormat="1" ht="15.75">
      <c r="A50" s="17"/>
      <c r="B50" s="60"/>
      <c r="C50" s="46" t="s">
        <v>198</v>
      </c>
      <c r="D50" s="19">
        <v>363804.99</v>
      </c>
      <c r="E50" s="47">
        <v>2.57</v>
      </c>
      <c r="I50" s="20"/>
    </row>
    <row r="51" spans="1:9" s="16" customFormat="1" ht="15.75">
      <c r="A51" s="17"/>
      <c r="B51" s="60"/>
      <c r="C51" s="46" t="s">
        <v>197</v>
      </c>
      <c r="D51" s="19">
        <v>14140.83</v>
      </c>
      <c r="E51" s="47">
        <v>0.1</v>
      </c>
      <c r="I51" s="20"/>
    </row>
    <row r="52" spans="1:9" s="16" customFormat="1" ht="15.75">
      <c r="A52" s="17"/>
      <c r="B52" s="60"/>
      <c r="C52" s="25" t="s">
        <v>200</v>
      </c>
      <c r="D52" s="19">
        <v>21854.01</v>
      </c>
      <c r="E52" s="47">
        <v>0.15</v>
      </c>
      <c r="I52" s="20"/>
    </row>
    <row r="53" spans="1:9" s="16" customFormat="1" ht="15.75">
      <c r="A53" s="17"/>
      <c r="B53" s="60"/>
      <c r="C53" s="46" t="s">
        <v>199</v>
      </c>
      <c r="D53" s="19">
        <v>227538.81</v>
      </c>
      <c r="E53" s="47">
        <v>1.61</v>
      </c>
      <c r="I53" s="20"/>
    </row>
    <row r="54" spans="1:10" ht="84.75" customHeight="1">
      <c r="A54" s="3">
        <v>16</v>
      </c>
      <c r="B54" s="49" t="s">
        <v>74</v>
      </c>
      <c r="C54" s="50" t="s">
        <v>85</v>
      </c>
      <c r="D54" s="51">
        <v>62733.86</v>
      </c>
      <c r="E54" s="52">
        <v>0.44</v>
      </c>
      <c r="F54" s="16"/>
      <c r="G54" s="16"/>
      <c r="H54" s="16"/>
      <c r="I54" s="20"/>
      <c r="J54" s="16"/>
    </row>
    <row r="55" spans="1:10" ht="15.75">
      <c r="A55" s="3">
        <v>17</v>
      </c>
      <c r="B55" s="43" t="s">
        <v>77</v>
      </c>
      <c r="C55" s="44"/>
      <c r="D55" s="45">
        <v>690072.5</v>
      </c>
      <c r="E55" s="45">
        <v>4.88</v>
      </c>
      <c r="F55" s="16"/>
      <c r="G55" s="16"/>
      <c r="H55" s="16"/>
      <c r="I55" s="20"/>
      <c r="J55" s="16"/>
    </row>
    <row r="56" spans="1:10" ht="15.75">
      <c r="A56" s="3">
        <v>18</v>
      </c>
      <c r="B56" s="43" t="s">
        <v>78</v>
      </c>
      <c r="C56" s="44"/>
      <c r="D56" s="45">
        <v>4408708.11</v>
      </c>
      <c r="E56" s="45">
        <v>28.98</v>
      </c>
      <c r="F56" s="16"/>
      <c r="G56" s="16"/>
      <c r="H56" s="16"/>
      <c r="I56" s="20"/>
      <c r="J56" s="16"/>
    </row>
    <row r="57" spans="1:10" ht="15.75">
      <c r="A57" s="3">
        <v>19</v>
      </c>
      <c r="B57" s="56" t="s">
        <v>120</v>
      </c>
      <c r="C57" s="56" t="s">
        <v>121</v>
      </c>
      <c r="D57" s="57">
        <v>71475.47</v>
      </c>
      <c r="E57" s="57">
        <v>1.39</v>
      </c>
      <c r="F57" s="16"/>
      <c r="G57" s="16"/>
      <c r="H57" s="16"/>
      <c r="I57" s="20"/>
      <c r="J57" s="16"/>
    </row>
    <row r="58" spans="1:13" ht="18" customHeight="1" hidden="1">
      <c r="A58" s="3">
        <v>24</v>
      </c>
      <c r="B58" s="29" t="s">
        <v>64</v>
      </c>
      <c r="C58" s="14" t="s">
        <v>54</v>
      </c>
      <c r="D58" s="15">
        <v>0</v>
      </c>
      <c r="E58" s="15"/>
      <c r="F58" s="16"/>
      <c r="G58" s="16"/>
      <c r="H58" s="16"/>
      <c r="I58" s="20"/>
      <c r="J58" s="16"/>
      <c r="M58" s="16"/>
    </row>
    <row r="59" spans="1:10" ht="15.75" hidden="1">
      <c r="A59" s="3">
        <v>25</v>
      </c>
      <c r="B59" s="37" t="s">
        <v>70</v>
      </c>
      <c r="C59" s="38" t="s">
        <v>17</v>
      </c>
      <c r="D59" s="15">
        <v>0</v>
      </c>
      <c r="E59" s="15"/>
      <c r="F59" s="16"/>
      <c r="G59" s="16"/>
      <c r="H59" s="16"/>
      <c r="I59" s="20"/>
      <c r="J59" s="16"/>
    </row>
    <row r="60" spans="6:10" ht="15.75">
      <c r="F60" s="16"/>
      <c r="G60" s="16"/>
      <c r="H60" s="16"/>
      <c r="I60" s="20"/>
      <c r="J60" s="16"/>
    </row>
    <row r="61" spans="6:10" ht="15.75">
      <c r="F61" s="16"/>
      <c r="G61" s="16"/>
      <c r="H61" s="16"/>
      <c r="I61" s="20"/>
      <c r="J61" s="16"/>
    </row>
    <row r="62" spans="6:10" ht="15.75">
      <c r="F62" s="16"/>
      <c r="G62" s="16"/>
      <c r="H62" s="16"/>
      <c r="I62" s="20"/>
      <c r="J62" s="16"/>
    </row>
    <row r="63" spans="6:10" ht="15.75">
      <c r="F63" s="16"/>
      <c r="G63" s="16"/>
      <c r="H63" s="16"/>
      <c r="I63" s="20"/>
      <c r="J63" s="16"/>
    </row>
    <row r="64" spans="2:10" ht="15.75">
      <c r="B64" s="54" t="s">
        <v>79</v>
      </c>
      <c r="C64" s="53" t="s">
        <v>80</v>
      </c>
      <c r="F64" s="16"/>
      <c r="G64" s="16"/>
      <c r="H64" s="16"/>
      <c r="I64" s="20"/>
      <c r="J64" s="16"/>
    </row>
    <row r="65" spans="2:10" ht="15.75">
      <c r="B65" s="54"/>
      <c r="C65" s="54"/>
      <c r="F65" s="16"/>
      <c r="G65" s="16"/>
      <c r="H65" s="16"/>
      <c r="I65" s="20"/>
      <c r="J65" s="16"/>
    </row>
    <row r="66" spans="2:10" ht="15.75">
      <c r="B66" s="54" t="s">
        <v>81</v>
      </c>
      <c r="C66" s="53" t="s">
        <v>82</v>
      </c>
      <c r="F66" s="16"/>
      <c r="G66" s="16"/>
      <c r="H66" s="16"/>
      <c r="I66" s="20"/>
      <c r="J66" s="16"/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scale="64" r:id="rId1"/>
  <rowBreaks count="1" manualBreakCount="1">
    <brk id="27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5"/>
  </sheetPr>
  <dimension ref="A1:M63"/>
  <sheetViews>
    <sheetView view="pageBreakPreview" zoomScale="60" zoomScaleNormal="75" zoomScalePageLayoutView="0" workbookViewId="0" topLeftCell="A1">
      <pane xSplit="2" ySplit="3" topLeftCell="C11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K31" sqref="K31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184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115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6452.2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6320.4</v>
      </c>
      <c r="E7" s="131"/>
    </row>
    <row r="8" spans="1:5" ht="15.75">
      <c r="A8" s="3"/>
      <c r="B8" s="7" t="s">
        <v>7</v>
      </c>
      <c r="C8" s="130"/>
      <c r="D8" s="131">
        <v>131.8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570632.57</v>
      </c>
      <c r="E10" s="12">
        <v>7.37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65812.44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216793.92</v>
      </c>
      <c r="E12" s="15">
        <v>2.8</v>
      </c>
      <c r="F12" s="13"/>
      <c r="G12" s="13"/>
      <c r="J12" s="13"/>
      <c r="L12" s="16"/>
      <c r="M12" s="16"/>
    </row>
    <row r="13" spans="1:10" s="16" customFormat="1" ht="19.5" customHeight="1">
      <c r="A13" s="17" t="s">
        <v>15</v>
      </c>
      <c r="B13" s="18" t="s">
        <v>16</v>
      </c>
      <c r="C13" s="6" t="s">
        <v>17</v>
      </c>
      <c r="D13" s="19">
        <v>78200.66</v>
      </c>
      <c r="E13" s="19">
        <v>1.01</v>
      </c>
      <c r="I13" s="20"/>
      <c r="J13" s="13"/>
    </row>
    <row r="14" spans="1:10" s="16" customFormat="1" ht="21" customHeight="1">
      <c r="A14" s="17" t="s">
        <v>18</v>
      </c>
      <c r="B14" s="18" t="s">
        <v>19</v>
      </c>
      <c r="C14" s="6" t="s">
        <v>20</v>
      </c>
      <c r="D14" s="19">
        <v>54972.74</v>
      </c>
      <c r="E14" s="19">
        <v>0.71</v>
      </c>
      <c r="I14" s="20"/>
      <c r="J14" s="13"/>
    </row>
    <row r="15" spans="1:10" s="16" customFormat="1" ht="19.5" customHeight="1">
      <c r="A15" s="21" t="s">
        <v>21</v>
      </c>
      <c r="B15" s="18" t="s">
        <v>22</v>
      </c>
      <c r="C15" s="6" t="s">
        <v>17</v>
      </c>
      <c r="D15" s="19">
        <v>6194.11</v>
      </c>
      <c r="E15" s="19">
        <v>0.08</v>
      </c>
      <c r="I15" s="20"/>
      <c r="J15" s="13"/>
    </row>
    <row r="16" spans="1:10" s="16" customFormat="1" ht="18.75" customHeight="1">
      <c r="A16" s="17" t="s">
        <v>23</v>
      </c>
      <c r="B16" s="18" t="s">
        <v>24</v>
      </c>
      <c r="C16" s="6" t="s">
        <v>25</v>
      </c>
      <c r="D16" s="19">
        <v>43358.78</v>
      </c>
      <c r="E16" s="19">
        <v>0.56</v>
      </c>
      <c r="I16" s="20"/>
      <c r="J16" s="13"/>
    </row>
    <row r="17" spans="1:10" s="16" customFormat="1" ht="18.75" customHeight="1">
      <c r="A17" s="17" t="s">
        <v>26</v>
      </c>
      <c r="B17" s="18" t="s">
        <v>27</v>
      </c>
      <c r="C17" s="6" t="s">
        <v>17</v>
      </c>
      <c r="D17" s="19">
        <v>1548.53</v>
      </c>
      <c r="E17" s="19">
        <v>0.02</v>
      </c>
      <c r="I17" s="20"/>
      <c r="J17" s="13"/>
    </row>
    <row r="18" spans="1:10" s="16" customFormat="1" ht="48" customHeight="1">
      <c r="A18" s="17" t="s">
        <v>28</v>
      </c>
      <c r="B18" s="18" t="s">
        <v>29</v>
      </c>
      <c r="C18" s="6" t="s">
        <v>96</v>
      </c>
      <c r="D18" s="19">
        <v>30970.56</v>
      </c>
      <c r="E18" s="19">
        <v>0.4</v>
      </c>
      <c r="I18" s="20"/>
      <c r="J18" s="13"/>
    </row>
    <row r="19" spans="1:10" s="16" customFormat="1" ht="25.5" customHeight="1">
      <c r="A19" s="17" t="s">
        <v>30</v>
      </c>
      <c r="B19" s="18" t="s">
        <v>31</v>
      </c>
      <c r="C19" s="6" t="s">
        <v>97</v>
      </c>
      <c r="D19" s="19">
        <v>1548.53</v>
      </c>
      <c r="E19" s="19">
        <v>0.02</v>
      </c>
      <c r="I19" s="20"/>
      <c r="J19" s="13"/>
    </row>
    <row r="20" spans="1:13" ht="31.5" customHeight="1">
      <c r="A20" s="3">
        <v>4</v>
      </c>
      <c r="B20" s="10" t="s">
        <v>32</v>
      </c>
      <c r="C20" s="10"/>
      <c r="D20" s="15">
        <v>246990.22</v>
      </c>
      <c r="E20" s="15">
        <v>3.19</v>
      </c>
      <c r="F20" s="13"/>
      <c r="G20" s="13"/>
      <c r="I20" s="22"/>
      <c r="J20" s="13"/>
      <c r="M20" s="16"/>
    </row>
    <row r="21" spans="1:11" s="16" customFormat="1" ht="15.75">
      <c r="A21" s="17"/>
      <c r="B21" s="23" t="s">
        <v>33</v>
      </c>
      <c r="C21" s="6"/>
      <c r="D21" s="24">
        <v>113042.55</v>
      </c>
      <c r="E21" s="24">
        <v>2.92</v>
      </c>
      <c r="F21" s="13"/>
      <c r="G21" s="13"/>
      <c r="H21" s="2"/>
      <c r="I21" s="22"/>
      <c r="J21" s="13"/>
      <c r="K21" s="2"/>
    </row>
    <row r="22" spans="1:11" s="16" customFormat="1" ht="30.75" customHeight="1">
      <c r="A22" s="21" t="s">
        <v>34</v>
      </c>
      <c r="B22" s="27" t="s">
        <v>35</v>
      </c>
      <c r="C22" s="6" t="s">
        <v>36</v>
      </c>
      <c r="D22" s="19">
        <v>49552.9</v>
      </c>
      <c r="E22" s="19">
        <v>1.28</v>
      </c>
      <c r="F22" s="13"/>
      <c r="G22" s="13"/>
      <c r="H22" s="2"/>
      <c r="I22" s="22"/>
      <c r="J22" s="13"/>
      <c r="K22" s="2"/>
    </row>
    <row r="23" spans="1:11" s="16" customFormat="1" ht="20.25" customHeight="1">
      <c r="A23" s="17" t="s">
        <v>37</v>
      </c>
      <c r="B23" s="27" t="s">
        <v>38</v>
      </c>
      <c r="C23" s="6" t="s">
        <v>39</v>
      </c>
      <c r="D23" s="19">
        <v>23615.05</v>
      </c>
      <c r="E23" s="19">
        <v>0.61</v>
      </c>
      <c r="F23" s="13"/>
      <c r="G23" s="13"/>
      <c r="H23" s="2"/>
      <c r="I23" s="22"/>
      <c r="J23" s="13"/>
      <c r="K23" s="2"/>
    </row>
    <row r="24" spans="1:11" s="16" customFormat="1" ht="15.75">
      <c r="A24" s="17" t="s">
        <v>40</v>
      </c>
      <c r="B24" s="27" t="s">
        <v>41</v>
      </c>
      <c r="C24" s="6" t="s">
        <v>42</v>
      </c>
      <c r="D24" s="19">
        <v>25163.58</v>
      </c>
      <c r="E24" s="19">
        <v>0.65</v>
      </c>
      <c r="F24" s="13"/>
      <c r="G24" s="13"/>
      <c r="H24" s="2"/>
      <c r="I24" s="22"/>
      <c r="J24" s="13"/>
      <c r="K24" s="2"/>
    </row>
    <row r="25" spans="1:11" s="16" customFormat="1" ht="15.75">
      <c r="A25" s="17" t="s">
        <v>43</v>
      </c>
      <c r="B25" s="27" t="s">
        <v>44</v>
      </c>
      <c r="C25" s="6" t="s">
        <v>20</v>
      </c>
      <c r="D25" s="19">
        <v>14711.02</v>
      </c>
      <c r="E25" s="19">
        <v>0.38</v>
      </c>
      <c r="F25" s="13"/>
      <c r="G25" s="13"/>
      <c r="H25" s="2"/>
      <c r="I25" s="22"/>
      <c r="J25" s="13"/>
      <c r="K25" s="2"/>
    </row>
    <row r="26" spans="1:11" s="16" customFormat="1" ht="15.75">
      <c r="A26" s="17"/>
      <c r="B26" s="23" t="s">
        <v>45</v>
      </c>
      <c r="C26" s="6"/>
      <c r="D26" s="24">
        <v>133947.67</v>
      </c>
      <c r="E26" s="24">
        <v>3.46</v>
      </c>
      <c r="F26" s="13"/>
      <c r="G26" s="13"/>
      <c r="H26" s="2"/>
      <c r="I26" s="22"/>
      <c r="J26" s="13"/>
      <c r="K26" s="2"/>
    </row>
    <row r="27" spans="1:11" s="16" customFormat="1" ht="16.5" customHeight="1">
      <c r="A27" s="17" t="s">
        <v>46</v>
      </c>
      <c r="B27" s="18" t="s">
        <v>47</v>
      </c>
      <c r="C27" s="6" t="s">
        <v>48</v>
      </c>
      <c r="D27" s="19">
        <v>53811.35</v>
      </c>
      <c r="E27" s="19">
        <v>1.39</v>
      </c>
      <c r="F27" s="13"/>
      <c r="G27" s="13"/>
      <c r="H27" s="2"/>
      <c r="I27" s="22"/>
      <c r="J27" s="13"/>
      <c r="K27" s="2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26712.11</v>
      </c>
      <c r="E28" s="19">
        <v>0.69</v>
      </c>
      <c r="F28" s="13"/>
      <c r="G28" s="13"/>
      <c r="H28" s="2"/>
      <c r="I28" s="22"/>
      <c r="J28" s="13"/>
      <c r="K28" s="2"/>
      <c r="L28" s="2"/>
      <c r="M28" s="2"/>
    </row>
    <row r="29" spans="1:11" s="16" customFormat="1" ht="20.25" customHeight="1">
      <c r="A29" s="21" t="s">
        <v>52</v>
      </c>
      <c r="B29" s="18" t="s">
        <v>53</v>
      </c>
      <c r="C29" s="6" t="s">
        <v>54</v>
      </c>
      <c r="D29" s="19">
        <v>9291.17</v>
      </c>
      <c r="E29" s="19">
        <v>0.24</v>
      </c>
      <c r="F29" s="13"/>
      <c r="G29" s="13"/>
      <c r="H29" s="2"/>
      <c r="I29" s="22"/>
      <c r="J29" s="13"/>
      <c r="K29" s="2"/>
    </row>
    <row r="30" spans="1:11" s="16" customFormat="1" ht="19.5" customHeight="1">
      <c r="A30" s="17" t="s">
        <v>55</v>
      </c>
      <c r="B30" s="18" t="s">
        <v>56</v>
      </c>
      <c r="C30" s="6" t="s">
        <v>57</v>
      </c>
      <c r="D30" s="19">
        <v>6581.24</v>
      </c>
      <c r="E30" s="19">
        <v>0.17</v>
      </c>
      <c r="F30" s="13"/>
      <c r="G30" s="13"/>
      <c r="H30" s="2"/>
      <c r="I30" s="22"/>
      <c r="J30" s="13"/>
      <c r="K30" s="2"/>
    </row>
    <row r="31" spans="1:11" s="16" customFormat="1" ht="18.75" customHeight="1">
      <c r="A31" s="17" t="s">
        <v>58</v>
      </c>
      <c r="B31" s="18" t="s">
        <v>59</v>
      </c>
      <c r="C31" s="6" t="s">
        <v>60</v>
      </c>
      <c r="D31" s="19">
        <v>6581.24</v>
      </c>
      <c r="E31" s="19">
        <v>0.17</v>
      </c>
      <c r="F31" s="13"/>
      <c r="G31" s="13"/>
      <c r="H31" s="2"/>
      <c r="I31" s="22"/>
      <c r="J31" s="13"/>
      <c r="K31" s="2"/>
    </row>
    <row r="32" spans="1:11" s="16" customFormat="1" ht="15.75">
      <c r="A32" s="17" t="s">
        <v>61</v>
      </c>
      <c r="B32" s="18" t="s">
        <v>62</v>
      </c>
      <c r="C32" s="6" t="s">
        <v>63</v>
      </c>
      <c r="D32" s="19">
        <v>30970.56</v>
      </c>
      <c r="E32" s="19">
        <v>0.8</v>
      </c>
      <c r="F32" s="13"/>
      <c r="G32" s="13"/>
      <c r="H32" s="2"/>
      <c r="I32" s="22"/>
      <c r="J32" s="13"/>
      <c r="K32" s="2"/>
    </row>
    <row r="33" spans="1:11" s="16" customFormat="1" ht="15.75">
      <c r="A33" s="17">
        <v>5</v>
      </c>
      <c r="B33" s="74" t="s">
        <v>141</v>
      </c>
      <c r="C33" s="14" t="s">
        <v>17</v>
      </c>
      <c r="D33" s="75">
        <v>9291.17</v>
      </c>
      <c r="E33" s="75">
        <v>0.12</v>
      </c>
      <c r="F33" s="13"/>
      <c r="G33" s="13"/>
      <c r="H33" s="2"/>
      <c r="I33" s="22"/>
      <c r="J33" s="13"/>
      <c r="K33" s="2"/>
    </row>
    <row r="34" spans="1:13" ht="47.25">
      <c r="A34" s="17">
        <v>6</v>
      </c>
      <c r="B34" s="29" t="s">
        <v>124</v>
      </c>
      <c r="C34" s="14" t="s">
        <v>125</v>
      </c>
      <c r="D34" s="15">
        <v>3871.32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89814.62</v>
      </c>
      <c r="E35" s="15">
        <v>1.16</v>
      </c>
      <c r="J35" s="13"/>
    </row>
    <row r="36" spans="1:10" ht="30" customHeight="1">
      <c r="A36" s="17" t="s">
        <v>66</v>
      </c>
      <c r="B36" s="32" t="s">
        <v>67</v>
      </c>
      <c r="C36" s="33" t="s">
        <v>17</v>
      </c>
      <c r="D36" s="34">
        <v>66586.7</v>
      </c>
      <c r="E36" s="34">
        <v>0.86</v>
      </c>
      <c r="I36" s="35"/>
      <c r="J36" s="13"/>
    </row>
    <row r="37" spans="1:10" ht="18.75" customHeight="1">
      <c r="A37" s="17" t="s">
        <v>68</v>
      </c>
      <c r="B37" s="36" t="s">
        <v>69</v>
      </c>
      <c r="C37" s="33" t="s">
        <v>60</v>
      </c>
      <c r="D37" s="34">
        <v>23227.92</v>
      </c>
      <c r="E37" s="34">
        <v>0.3</v>
      </c>
      <c r="I37" s="35"/>
      <c r="J37" s="13"/>
    </row>
    <row r="38" spans="1:10" s="16" customFormat="1" ht="15.75">
      <c r="A38" s="30">
        <v>8</v>
      </c>
      <c r="B38" s="29" t="s">
        <v>71</v>
      </c>
      <c r="C38" s="39"/>
      <c r="D38" s="55">
        <v>189849.6</v>
      </c>
      <c r="E38" s="12">
        <v>2.45</v>
      </c>
      <c r="J38" s="13"/>
    </row>
    <row r="39" spans="1:10" s="16" customFormat="1" ht="15.75">
      <c r="A39" s="30">
        <v>9</v>
      </c>
      <c r="B39" s="29" t="s">
        <v>72</v>
      </c>
      <c r="C39" s="39"/>
      <c r="D39" s="12">
        <v>29400</v>
      </c>
      <c r="E39" s="12">
        <v>0.38</v>
      </c>
      <c r="J39" s="13"/>
    </row>
    <row r="40" spans="1:10" s="16" customFormat="1" ht="14.25" customHeight="1">
      <c r="A40" s="30">
        <v>10</v>
      </c>
      <c r="B40" s="29" t="s">
        <v>94</v>
      </c>
      <c r="C40" s="39"/>
      <c r="D40" s="12">
        <v>16239.75</v>
      </c>
      <c r="E40" s="12">
        <v>0.21</v>
      </c>
      <c r="J40" s="13"/>
    </row>
    <row r="41" spans="1:10" s="16" customFormat="1" ht="15.75">
      <c r="A41" s="30">
        <v>11</v>
      </c>
      <c r="B41" s="29" t="s">
        <v>87</v>
      </c>
      <c r="C41" s="39"/>
      <c r="D41" s="12">
        <v>24000</v>
      </c>
      <c r="E41" s="12">
        <v>0.31</v>
      </c>
      <c r="J41" s="13"/>
    </row>
    <row r="42" spans="1:10" s="16" customFormat="1" ht="15.75">
      <c r="A42" s="30">
        <v>12</v>
      </c>
      <c r="B42" s="37" t="s">
        <v>157</v>
      </c>
      <c r="C42" s="14" t="s">
        <v>17</v>
      </c>
      <c r="D42" s="12">
        <v>165692.5</v>
      </c>
      <c r="E42" s="12">
        <v>2.14</v>
      </c>
      <c r="J42" s="13"/>
    </row>
    <row r="43" spans="1:10" ht="15.75">
      <c r="A43" s="30">
        <v>13</v>
      </c>
      <c r="B43" s="37" t="s">
        <v>73</v>
      </c>
      <c r="C43" s="31"/>
      <c r="D43" s="15">
        <v>1628388.11</v>
      </c>
      <c r="E43" s="15">
        <v>21.03</v>
      </c>
      <c r="G43" s="13"/>
      <c r="I43" s="13"/>
      <c r="J43" s="13"/>
    </row>
    <row r="44" spans="1:10" ht="93.75" customHeight="1">
      <c r="A44" s="30">
        <v>14</v>
      </c>
      <c r="B44" s="41" t="s">
        <v>167</v>
      </c>
      <c r="C44" s="42" t="s">
        <v>84</v>
      </c>
      <c r="D44" s="15">
        <v>243893.16</v>
      </c>
      <c r="E44" s="15">
        <v>3.15</v>
      </c>
      <c r="F44" s="13"/>
      <c r="G44" s="13"/>
      <c r="J44" s="13"/>
    </row>
    <row r="45" spans="1:10" ht="15.75">
      <c r="A45" s="30">
        <v>15</v>
      </c>
      <c r="B45" s="43" t="s">
        <v>75</v>
      </c>
      <c r="C45" s="44"/>
      <c r="D45" s="45">
        <v>1872281.27</v>
      </c>
      <c r="E45" s="45">
        <v>24.18</v>
      </c>
      <c r="G45" s="13"/>
      <c r="I45" s="13"/>
      <c r="J45" s="13"/>
    </row>
    <row r="46" spans="1:10" ht="15.75">
      <c r="A46" s="30">
        <v>16</v>
      </c>
      <c r="B46" s="37" t="s">
        <v>76</v>
      </c>
      <c r="C46" s="31"/>
      <c r="D46" s="15">
        <v>147110.16</v>
      </c>
      <c r="E46" s="15">
        <v>2.07</v>
      </c>
      <c r="J46" s="13"/>
    </row>
    <row r="47" spans="1:10" ht="15.75">
      <c r="A47" s="17"/>
      <c r="B47" s="46"/>
      <c r="C47" s="46" t="s">
        <v>197</v>
      </c>
      <c r="D47" s="47">
        <v>14194.84</v>
      </c>
      <c r="E47" s="47">
        <v>0.2</v>
      </c>
      <c r="J47" s="13"/>
    </row>
    <row r="48" spans="1:10" ht="15.75">
      <c r="A48" s="17"/>
      <c r="B48" s="46"/>
      <c r="C48" s="2" t="s">
        <v>209</v>
      </c>
      <c r="D48" s="47">
        <v>90330.8</v>
      </c>
      <c r="E48" s="47">
        <v>1.27</v>
      </c>
      <c r="J48" s="13"/>
    </row>
    <row r="49" spans="1:10" ht="15.75">
      <c r="A49" s="17"/>
      <c r="B49" s="46"/>
      <c r="C49" s="25" t="s">
        <v>200</v>
      </c>
      <c r="D49" s="47">
        <v>20647.04</v>
      </c>
      <c r="E49" s="47">
        <v>0.29</v>
      </c>
      <c r="J49" s="13"/>
    </row>
    <row r="50" spans="1:10" ht="15.75">
      <c r="A50" s="17"/>
      <c r="B50" s="46"/>
      <c r="C50" s="46" t="s">
        <v>225</v>
      </c>
      <c r="D50" s="47">
        <v>21937.48</v>
      </c>
      <c r="E50" s="47">
        <v>0.31</v>
      </c>
      <c r="J50" s="13"/>
    </row>
    <row r="51" spans="1:10" ht="89.25">
      <c r="A51" s="3">
        <v>17</v>
      </c>
      <c r="B51" s="49" t="s">
        <v>74</v>
      </c>
      <c r="C51" s="50" t="s">
        <v>85</v>
      </c>
      <c r="D51" s="51">
        <v>14711.02</v>
      </c>
      <c r="E51" s="52">
        <v>0.21</v>
      </c>
      <c r="J51" s="13"/>
    </row>
    <row r="52" spans="1:10" ht="15.75">
      <c r="A52" s="3">
        <v>18</v>
      </c>
      <c r="B52" s="43" t="s">
        <v>77</v>
      </c>
      <c r="C52" s="44"/>
      <c r="D52" s="45">
        <v>161821.18</v>
      </c>
      <c r="E52" s="45">
        <v>2.28</v>
      </c>
      <c r="J52" s="13"/>
    </row>
    <row r="53" spans="1:10" ht="15.75">
      <c r="A53" s="3">
        <v>19</v>
      </c>
      <c r="B53" s="43" t="s">
        <v>78</v>
      </c>
      <c r="C53" s="44"/>
      <c r="D53" s="45">
        <v>2034102.45</v>
      </c>
      <c r="E53" s="45">
        <v>26.46</v>
      </c>
      <c r="I53" s="22"/>
      <c r="J53" s="13"/>
    </row>
    <row r="54" spans="1:10" ht="15.75" hidden="1">
      <c r="A54" s="3">
        <v>20</v>
      </c>
      <c r="B54" s="56" t="s">
        <v>120</v>
      </c>
      <c r="C54" s="56" t="s">
        <v>121</v>
      </c>
      <c r="D54" s="57"/>
      <c r="E54" s="57">
        <v>0</v>
      </c>
      <c r="J54" s="13"/>
    </row>
    <row r="55" spans="1:13" ht="18" customHeight="1" hidden="1">
      <c r="A55" s="3">
        <v>20</v>
      </c>
      <c r="B55" s="29" t="s">
        <v>64</v>
      </c>
      <c r="C55" s="14" t="s">
        <v>54</v>
      </c>
      <c r="D55" s="15">
        <v>0</v>
      </c>
      <c r="E55" s="15"/>
      <c r="F55" s="13"/>
      <c r="G55" s="13"/>
      <c r="H55" s="13"/>
      <c r="J55" s="13"/>
      <c r="M55" s="16"/>
    </row>
    <row r="56" spans="1:10" ht="15.75" hidden="1">
      <c r="A56" s="3">
        <v>21</v>
      </c>
      <c r="B56" s="37" t="s">
        <v>70</v>
      </c>
      <c r="C56" s="38" t="s">
        <v>17</v>
      </c>
      <c r="D56" s="15">
        <v>0</v>
      </c>
      <c r="E56" s="15"/>
      <c r="J56" s="13"/>
    </row>
    <row r="61" spans="2:3" ht="15.75">
      <c r="B61" s="54" t="s">
        <v>79</v>
      </c>
      <c r="C61" s="53" t="s">
        <v>80</v>
      </c>
    </row>
    <row r="62" spans="2:3" ht="15.75">
      <c r="B62" s="54"/>
      <c r="C62" s="54"/>
    </row>
    <row r="63" spans="2:3" ht="15.75">
      <c r="B63" s="54" t="s">
        <v>81</v>
      </c>
      <c r="C63" s="53" t="s">
        <v>82</v>
      </c>
    </row>
  </sheetData>
  <sheetProtection/>
  <mergeCells count="9">
    <mergeCell ref="C5:C9"/>
    <mergeCell ref="D5:E5"/>
    <mergeCell ref="D6:E6"/>
    <mergeCell ref="D7:E7"/>
    <mergeCell ref="D8:E8"/>
    <mergeCell ref="D1:E1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FF"/>
  </sheetPr>
  <dimension ref="A1:M61"/>
  <sheetViews>
    <sheetView view="pageBreakPreview" zoomScale="60" zoomScalePageLayoutView="0" workbookViewId="0" topLeftCell="A1">
      <pane xSplit="3" ySplit="8" topLeftCell="D2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5" sqref="F25:F52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1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24" t="s">
        <v>143</v>
      </c>
      <c r="E1" s="124"/>
      <c r="F1" s="125"/>
    </row>
    <row r="2" spans="2:5" ht="42.75" customHeight="1">
      <c r="B2" s="126" t="s">
        <v>159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86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7650.9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7456.1</v>
      </c>
      <c r="E7" s="131"/>
    </row>
    <row r="8" spans="1:5" ht="15.75">
      <c r="A8" s="3"/>
      <c r="B8" s="7" t="s">
        <v>7</v>
      </c>
      <c r="C8" s="130"/>
      <c r="D8" s="131">
        <v>194.8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690417.22</v>
      </c>
      <c r="E10" s="12">
        <v>7.52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78039.18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236871.86</v>
      </c>
      <c r="E12" s="15">
        <v>2.58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85384.04</v>
      </c>
      <c r="E13" s="19">
        <v>0.93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59677.02</v>
      </c>
      <c r="E14" s="19">
        <v>0.65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7344.86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47741.62</v>
      </c>
      <c r="E16" s="19">
        <v>0.52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1836.22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33051.89</v>
      </c>
      <c r="E18" s="19">
        <v>0.36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1836.22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307566.18</v>
      </c>
      <c r="E20" s="15">
        <v>3.35</v>
      </c>
      <c r="F20" s="16"/>
      <c r="G20" s="16"/>
      <c r="H20" s="16"/>
      <c r="I20" s="20"/>
      <c r="J20" s="16"/>
      <c r="M20" s="16"/>
    </row>
    <row r="21" spans="1:9" s="16" customFormat="1" ht="15.75">
      <c r="A21" s="17"/>
      <c r="B21" s="23" t="s">
        <v>33</v>
      </c>
      <c r="C21" s="6"/>
      <c r="D21" s="24">
        <v>122567.42</v>
      </c>
      <c r="E21" s="24">
        <v>2.67</v>
      </c>
      <c r="I21" s="20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52791.21</v>
      </c>
      <c r="E22" s="19">
        <v>1.15</v>
      </c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24329.86</v>
      </c>
      <c r="E23" s="19">
        <v>0.53</v>
      </c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33051.89</v>
      </c>
      <c r="E24" s="19">
        <v>0.72</v>
      </c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12394.46</v>
      </c>
      <c r="E25" s="19">
        <v>0.27</v>
      </c>
      <c r="I25" s="20"/>
    </row>
    <row r="26" spans="1:9" s="16" customFormat="1" ht="15.75">
      <c r="A26" s="17"/>
      <c r="B26" s="23" t="s">
        <v>45</v>
      </c>
      <c r="C26" s="6"/>
      <c r="D26" s="24">
        <v>184998.76</v>
      </c>
      <c r="E26" s="24">
        <v>4.03</v>
      </c>
      <c r="I26" s="20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74366.75</v>
      </c>
      <c r="E27" s="19">
        <v>1.62</v>
      </c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37183.37</v>
      </c>
      <c r="E28" s="19">
        <v>0.81</v>
      </c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12853.51</v>
      </c>
      <c r="E29" s="19">
        <v>0.28</v>
      </c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8722.03</v>
      </c>
      <c r="E30" s="19">
        <v>0.19</v>
      </c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9181.08</v>
      </c>
      <c r="E31" s="19">
        <v>0.2</v>
      </c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42692.02</v>
      </c>
      <c r="E32" s="19">
        <v>0.93</v>
      </c>
      <c r="I32" s="20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11017.3</v>
      </c>
      <c r="E33" s="75">
        <v>0.12</v>
      </c>
      <c r="I33" s="20"/>
    </row>
    <row r="34" spans="1:13" ht="47.25">
      <c r="A34" s="4">
        <v>6</v>
      </c>
      <c r="B34" s="29" t="s">
        <v>124</v>
      </c>
      <c r="C34" s="14" t="s">
        <v>125</v>
      </c>
      <c r="D34" s="15">
        <v>4767.6</v>
      </c>
      <c r="E34" s="15">
        <v>0.05</v>
      </c>
      <c r="F34" s="16"/>
      <c r="G34" s="16"/>
      <c r="H34" s="16"/>
      <c r="I34" s="20"/>
      <c r="J34" s="16"/>
      <c r="M34" s="16"/>
    </row>
    <row r="35" spans="1:10" ht="14.25" customHeight="1">
      <c r="A35" s="69">
        <v>7</v>
      </c>
      <c r="B35" s="29" t="s">
        <v>65</v>
      </c>
      <c r="C35" s="31"/>
      <c r="D35" s="15">
        <v>108336.74</v>
      </c>
      <c r="E35" s="15">
        <v>1.18</v>
      </c>
      <c r="F35" s="16"/>
      <c r="G35" s="16"/>
      <c r="H35" s="16"/>
      <c r="I35" s="20"/>
      <c r="J35" s="16"/>
    </row>
    <row r="36" spans="1:10" ht="30" customHeight="1">
      <c r="A36" s="17" t="s">
        <v>66</v>
      </c>
      <c r="B36" s="32" t="s">
        <v>67</v>
      </c>
      <c r="C36" s="33" t="s">
        <v>17</v>
      </c>
      <c r="D36" s="34">
        <v>80793.5</v>
      </c>
      <c r="E36" s="34">
        <v>0.88</v>
      </c>
      <c r="F36" s="16"/>
      <c r="G36" s="16"/>
      <c r="H36" s="16"/>
      <c r="I36" s="20"/>
      <c r="J36" s="16"/>
    </row>
    <row r="37" spans="1:10" ht="18.75" customHeight="1">
      <c r="A37" s="17" t="s">
        <v>68</v>
      </c>
      <c r="B37" s="36" t="s">
        <v>69</v>
      </c>
      <c r="C37" s="33" t="s">
        <v>60</v>
      </c>
      <c r="D37" s="34">
        <v>27543.24</v>
      </c>
      <c r="E37" s="34">
        <v>0.3</v>
      </c>
      <c r="F37" s="16"/>
      <c r="G37" s="16"/>
      <c r="H37" s="16"/>
      <c r="I37" s="20"/>
      <c r="J37" s="16"/>
    </row>
    <row r="38" spans="1:9" s="16" customFormat="1" ht="14.25" customHeight="1">
      <c r="A38" s="30">
        <v>8</v>
      </c>
      <c r="B38" s="29" t="s">
        <v>71</v>
      </c>
      <c r="C38" s="39"/>
      <c r="D38" s="12">
        <v>253397.81</v>
      </c>
      <c r="E38" s="12">
        <v>2.76</v>
      </c>
      <c r="I38" s="20"/>
    </row>
    <row r="39" spans="1:9" s="16" customFormat="1" ht="14.25" customHeight="1">
      <c r="A39" s="30">
        <v>9</v>
      </c>
      <c r="B39" s="29" t="s">
        <v>72</v>
      </c>
      <c r="C39" s="39"/>
      <c r="D39" s="12">
        <v>29400</v>
      </c>
      <c r="E39" s="12">
        <v>0.32</v>
      </c>
      <c r="I39" s="20"/>
    </row>
    <row r="40" spans="1:9" s="16" customFormat="1" ht="15.75">
      <c r="A40" s="30">
        <v>10</v>
      </c>
      <c r="B40" s="29" t="s">
        <v>94</v>
      </c>
      <c r="C40" s="39"/>
      <c r="D40" s="12">
        <v>3877.95</v>
      </c>
      <c r="E40" s="12">
        <v>0.04</v>
      </c>
      <c r="I40" s="20"/>
    </row>
    <row r="41" spans="1:9" s="16" customFormat="1" ht="14.25" customHeight="1">
      <c r="A41" s="30">
        <v>11</v>
      </c>
      <c r="B41" s="37" t="s">
        <v>157</v>
      </c>
      <c r="C41" s="14" t="s">
        <v>17</v>
      </c>
      <c r="D41" s="12">
        <v>220345.92</v>
      </c>
      <c r="E41" s="12">
        <v>2.4</v>
      </c>
      <c r="I41" s="20"/>
    </row>
    <row r="42" spans="1:9" s="16" customFormat="1" ht="14.25" customHeight="1">
      <c r="A42" s="30">
        <v>12</v>
      </c>
      <c r="B42" s="29" t="s">
        <v>87</v>
      </c>
      <c r="C42" s="39"/>
      <c r="D42" s="12">
        <v>24000</v>
      </c>
      <c r="E42" s="12">
        <v>0.26</v>
      </c>
      <c r="I42" s="20"/>
    </row>
    <row r="43" spans="1:9" s="16" customFormat="1" ht="14.25" customHeight="1" hidden="1">
      <c r="A43" s="30">
        <v>13</v>
      </c>
      <c r="B43" s="76" t="s">
        <v>145</v>
      </c>
      <c r="C43" s="77" t="s">
        <v>146</v>
      </c>
      <c r="D43" s="12">
        <v>0</v>
      </c>
      <c r="E43" s="12"/>
      <c r="I43" s="20"/>
    </row>
    <row r="44" spans="1:9" s="16" customFormat="1" ht="14.25" customHeight="1" hidden="1">
      <c r="A44" s="30">
        <v>14</v>
      </c>
      <c r="B44" s="76" t="s">
        <v>147</v>
      </c>
      <c r="C44" s="77" t="s">
        <v>146</v>
      </c>
      <c r="D44" s="12">
        <v>0</v>
      </c>
      <c r="E44" s="12"/>
      <c r="I44" s="20"/>
    </row>
    <row r="45" spans="1:9" s="16" customFormat="1" ht="14.25" customHeight="1" hidden="1">
      <c r="A45" s="30">
        <v>15</v>
      </c>
      <c r="B45" s="76" t="s">
        <v>148</v>
      </c>
      <c r="C45" s="77" t="s">
        <v>149</v>
      </c>
      <c r="D45" s="12">
        <v>0</v>
      </c>
      <c r="E45" s="12"/>
      <c r="I45" s="20"/>
    </row>
    <row r="46" spans="1:10" ht="15.75">
      <c r="A46" s="30">
        <v>13</v>
      </c>
      <c r="B46" s="37" t="s">
        <v>73</v>
      </c>
      <c r="C46" s="31"/>
      <c r="D46" s="15">
        <v>1968037.76</v>
      </c>
      <c r="E46" s="15">
        <v>21.43</v>
      </c>
      <c r="F46" s="16"/>
      <c r="G46" s="16"/>
      <c r="H46" s="16"/>
      <c r="I46" s="20"/>
      <c r="J46" s="16"/>
    </row>
    <row r="47" spans="1:10" ht="93.75" customHeight="1">
      <c r="A47" s="30">
        <v>14</v>
      </c>
      <c r="B47" s="41" t="s">
        <v>167</v>
      </c>
      <c r="C47" s="42" t="s">
        <v>84</v>
      </c>
      <c r="D47" s="15">
        <v>294712.67</v>
      </c>
      <c r="E47" s="15">
        <v>3.21</v>
      </c>
      <c r="F47" s="16"/>
      <c r="G47" s="16"/>
      <c r="H47" s="16"/>
      <c r="I47" s="20"/>
      <c r="J47" s="16"/>
    </row>
    <row r="48" spans="1:10" ht="15.75">
      <c r="A48" s="30">
        <v>15</v>
      </c>
      <c r="B48" s="43" t="s">
        <v>75</v>
      </c>
      <c r="C48" s="44"/>
      <c r="D48" s="45">
        <v>2262750.43</v>
      </c>
      <c r="E48" s="45">
        <v>24.64</v>
      </c>
      <c r="F48" s="16"/>
      <c r="G48" s="13"/>
      <c r="I48" s="13"/>
      <c r="J48" s="13"/>
    </row>
    <row r="49" spans="1:6" ht="15.75">
      <c r="A49" s="30">
        <v>16</v>
      </c>
      <c r="B49" s="37" t="s">
        <v>76</v>
      </c>
      <c r="C49" s="31"/>
      <c r="D49" s="15">
        <v>28308.33</v>
      </c>
      <c r="E49" s="15">
        <v>0.34</v>
      </c>
      <c r="F49" s="16"/>
    </row>
    <row r="50" spans="1:6" ht="15.75">
      <c r="A50" s="17"/>
      <c r="B50" s="46"/>
      <c r="C50" s="46" t="s">
        <v>212</v>
      </c>
      <c r="D50" s="47">
        <v>24482.88</v>
      </c>
      <c r="E50" s="47">
        <v>0.29</v>
      </c>
      <c r="F50" s="16"/>
    </row>
    <row r="51" spans="1:6" ht="15.75">
      <c r="A51" s="17"/>
      <c r="B51" s="46"/>
      <c r="C51" s="46" t="s">
        <v>226</v>
      </c>
      <c r="D51" s="47">
        <v>3825.45</v>
      </c>
      <c r="E51" s="47">
        <v>0.05</v>
      </c>
      <c r="F51" s="16"/>
    </row>
    <row r="52" spans="1:6" ht="87" customHeight="1">
      <c r="A52" s="3">
        <v>17</v>
      </c>
      <c r="B52" s="49" t="s">
        <v>74</v>
      </c>
      <c r="C52" s="50" t="s">
        <v>85</v>
      </c>
      <c r="D52" s="51">
        <v>2830.83</v>
      </c>
      <c r="E52" s="52">
        <v>0.03</v>
      </c>
      <c r="F52" s="16"/>
    </row>
    <row r="53" spans="1:5" ht="15.75">
      <c r="A53" s="3">
        <v>18</v>
      </c>
      <c r="B53" s="43" t="s">
        <v>77</v>
      </c>
      <c r="C53" s="44"/>
      <c r="D53" s="45">
        <v>31139.16</v>
      </c>
      <c r="E53" s="45">
        <v>0.37</v>
      </c>
    </row>
    <row r="54" spans="1:9" ht="15.75">
      <c r="A54" s="3">
        <v>19</v>
      </c>
      <c r="B54" s="43" t="s">
        <v>78</v>
      </c>
      <c r="C54" s="44"/>
      <c r="D54" s="45">
        <v>2293889.59</v>
      </c>
      <c r="E54" s="45">
        <v>25.01</v>
      </c>
      <c r="I54" s="22"/>
    </row>
    <row r="55" spans="1:5" ht="15.75">
      <c r="A55" s="3">
        <v>20</v>
      </c>
      <c r="B55" s="56" t="s">
        <v>120</v>
      </c>
      <c r="C55" s="56"/>
      <c r="D55" s="57">
        <v>47741.62</v>
      </c>
      <c r="E55" s="57">
        <v>1.56</v>
      </c>
    </row>
    <row r="56" spans="1:13" ht="18" customHeight="1" hidden="1">
      <c r="A56" s="3">
        <v>24</v>
      </c>
      <c r="B56" s="29" t="s">
        <v>64</v>
      </c>
      <c r="C56" s="14" t="s">
        <v>54</v>
      </c>
      <c r="D56" s="15">
        <v>71612.42</v>
      </c>
      <c r="E56" s="15">
        <v>0.78</v>
      </c>
      <c r="F56" s="13"/>
      <c r="G56" s="13"/>
      <c r="H56" s="13"/>
      <c r="J56" s="13"/>
      <c r="M56" s="16"/>
    </row>
    <row r="57" spans="1:10" ht="15.75" hidden="1">
      <c r="A57" s="3">
        <v>25</v>
      </c>
      <c r="B57" s="37" t="s">
        <v>70</v>
      </c>
      <c r="C57" s="38" t="s">
        <v>17</v>
      </c>
      <c r="D57" s="15">
        <v>176276.74</v>
      </c>
      <c r="E57" s="15">
        <v>1.92</v>
      </c>
      <c r="J57" s="13"/>
    </row>
    <row r="58" spans="1:10" ht="15.75">
      <c r="A58" s="73"/>
      <c r="B58" s="70"/>
      <c r="C58" s="71"/>
      <c r="D58" s="72"/>
      <c r="E58" s="72"/>
      <c r="J58" s="13"/>
    </row>
    <row r="59" spans="2:3" ht="15.75">
      <c r="B59" s="54" t="s">
        <v>79</v>
      </c>
      <c r="C59" s="53" t="s">
        <v>80</v>
      </c>
    </row>
    <row r="60" spans="2:3" ht="15.75">
      <c r="B60" s="54"/>
      <c r="C60" s="54"/>
    </row>
    <row r="61" spans="2:3" ht="15.75">
      <c r="B61" s="54" t="s">
        <v>81</v>
      </c>
      <c r="C61" s="53" t="s">
        <v>82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CFFFF"/>
  </sheetPr>
  <dimension ref="A1:M60"/>
  <sheetViews>
    <sheetView view="pageBreakPreview" zoomScale="60" zoomScaleNormal="75" zoomScalePageLayoutView="0" workbookViewId="0" topLeftCell="A1">
      <pane xSplit="2" ySplit="3" topLeftCell="C13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T37" sqref="T37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185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116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12908.26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12809.16</v>
      </c>
      <c r="E7" s="131"/>
    </row>
    <row r="8" spans="1:5" ht="15.75">
      <c r="A8" s="3"/>
      <c r="B8" s="7" t="s">
        <v>7</v>
      </c>
      <c r="C8" s="130"/>
      <c r="D8" s="131">
        <v>99.1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1150900.46</v>
      </c>
      <c r="E10" s="12">
        <v>7.43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131664.25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379502.84</v>
      </c>
      <c r="E12" s="15">
        <v>2.45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136311.23</v>
      </c>
      <c r="E13" s="19">
        <v>0.88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96037.45</v>
      </c>
      <c r="E14" s="19">
        <v>0.62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10842.94</v>
      </c>
      <c r="E15" s="19">
        <v>0.07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75900.57</v>
      </c>
      <c r="E16" s="19">
        <v>0.49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3097.98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54214.69</v>
      </c>
      <c r="E18" s="19">
        <v>0.35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3097.98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501098.66</v>
      </c>
      <c r="E20" s="15">
        <v>3.24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213760.79</v>
      </c>
      <c r="E21" s="24">
        <v>2.77</v>
      </c>
      <c r="F21" s="13"/>
      <c r="G21" s="13"/>
      <c r="H21" s="2"/>
      <c r="I21" s="22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91390.48</v>
      </c>
      <c r="E22" s="19">
        <v>1.18</v>
      </c>
      <c r="F22" s="13"/>
      <c r="G22" s="13"/>
      <c r="H22" s="2"/>
      <c r="I22" s="22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42597.26</v>
      </c>
      <c r="E23" s="19">
        <v>0.55</v>
      </c>
      <c r="F23" s="13"/>
      <c r="G23" s="13"/>
      <c r="H23" s="2"/>
      <c r="I23" s="22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51891.21</v>
      </c>
      <c r="E24" s="19">
        <v>0.67</v>
      </c>
      <c r="F24" s="13"/>
      <c r="G24" s="13"/>
      <c r="H24" s="2"/>
      <c r="I24" s="22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27881.84</v>
      </c>
      <c r="E25" s="19">
        <v>0.36</v>
      </c>
      <c r="F25" s="13"/>
      <c r="G25" s="13"/>
      <c r="H25" s="2"/>
      <c r="I25" s="22"/>
    </row>
    <row r="26" spans="1:10" s="16" customFormat="1" ht="15.75">
      <c r="A26" s="17"/>
      <c r="B26" s="23" t="s">
        <v>45</v>
      </c>
      <c r="C26" s="6"/>
      <c r="D26" s="24">
        <v>287337.87</v>
      </c>
      <c r="E26" s="24">
        <v>3.71</v>
      </c>
      <c r="F26" s="13"/>
      <c r="G26" s="13"/>
      <c r="H26" s="2"/>
      <c r="I26" s="22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115399.84</v>
      </c>
      <c r="E27" s="19">
        <v>1.49</v>
      </c>
      <c r="F27" s="13"/>
      <c r="G27" s="13"/>
      <c r="H27" s="2"/>
      <c r="I27" s="22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57312.67</v>
      </c>
      <c r="E28" s="19">
        <v>0.74</v>
      </c>
      <c r="F28" s="13"/>
      <c r="G28" s="13"/>
      <c r="H28" s="2"/>
      <c r="I28" s="22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20136.89</v>
      </c>
      <c r="E29" s="19">
        <v>0.26</v>
      </c>
      <c r="F29" s="13"/>
      <c r="G29" s="13"/>
      <c r="H29" s="2"/>
      <c r="I29" s="22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13940.92</v>
      </c>
      <c r="E30" s="19">
        <v>0.18</v>
      </c>
      <c r="F30" s="13"/>
      <c r="G30" s="13"/>
      <c r="H30" s="2"/>
      <c r="I30" s="22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14715.42</v>
      </c>
      <c r="E31" s="19">
        <v>0.19</v>
      </c>
      <c r="F31" s="13"/>
      <c r="G31" s="13"/>
      <c r="H31" s="2"/>
      <c r="I31" s="22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65832.13</v>
      </c>
      <c r="E32" s="19">
        <v>0.85</v>
      </c>
      <c r="F32" s="13"/>
      <c r="G32" s="13"/>
      <c r="H32" s="2"/>
      <c r="I32" s="22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18587.89</v>
      </c>
      <c r="E33" s="75">
        <v>0.12</v>
      </c>
      <c r="F33" s="13"/>
      <c r="G33" s="13"/>
      <c r="H33" s="2"/>
      <c r="I33" s="22"/>
    </row>
    <row r="34" spans="1:13" ht="47.25">
      <c r="A34" s="17">
        <v>6</v>
      </c>
      <c r="B34" s="29" t="s">
        <v>124</v>
      </c>
      <c r="C34" s="14" t="s">
        <v>125</v>
      </c>
      <c r="D34" s="15">
        <v>7744.96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175036</v>
      </c>
      <c r="E35" s="15">
        <v>1.13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130115.26</v>
      </c>
      <c r="E36" s="34">
        <v>0.84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44920.74</v>
      </c>
      <c r="E37" s="34">
        <v>0.29</v>
      </c>
      <c r="I37" s="35"/>
    </row>
    <row r="38" spans="1:10" s="16" customFormat="1" ht="15.75">
      <c r="A38" s="30">
        <v>8</v>
      </c>
      <c r="B38" s="29" t="s">
        <v>71</v>
      </c>
      <c r="C38" s="39"/>
      <c r="D38" s="55">
        <v>379699.2</v>
      </c>
      <c r="E38" s="12">
        <v>2.45</v>
      </c>
      <c r="J38" s="40"/>
    </row>
    <row r="39" spans="1:10" s="16" customFormat="1" ht="15.75">
      <c r="A39" s="30">
        <v>9</v>
      </c>
      <c r="B39" s="29" t="s">
        <v>72</v>
      </c>
      <c r="C39" s="39"/>
      <c r="D39" s="12">
        <v>29400</v>
      </c>
      <c r="E39" s="12">
        <v>0.19</v>
      </c>
      <c r="J39" s="40"/>
    </row>
    <row r="40" spans="1:10" s="16" customFormat="1" ht="14.25" customHeight="1">
      <c r="A40" s="30">
        <v>10</v>
      </c>
      <c r="B40" s="37" t="s">
        <v>157</v>
      </c>
      <c r="C40" s="14" t="s">
        <v>17</v>
      </c>
      <c r="D40" s="12">
        <v>331484.12</v>
      </c>
      <c r="E40" s="12">
        <v>2.14</v>
      </c>
      <c r="J40" s="40"/>
    </row>
    <row r="41" spans="1:10" s="16" customFormat="1" ht="15.75">
      <c r="A41" s="30">
        <v>11</v>
      </c>
      <c r="B41" s="29" t="s">
        <v>87</v>
      </c>
      <c r="C41" s="39"/>
      <c r="D41" s="12">
        <v>36000</v>
      </c>
      <c r="E41" s="12">
        <v>0.23</v>
      </c>
      <c r="J41" s="40"/>
    </row>
    <row r="42" spans="1:10" ht="15.75">
      <c r="A42" s="30">
        <v>12</v>
      </c>
      <c r="B42" s="37" t="s">
        <v>73</v>
      </c>
      <c r="C42" s="31"/>
      <c r="D42" s="15">
        <v>3141118.38</v>
      </c>
      <c r="E42" s="15">
        <v>20.28</v>
      </c>
      <c r="G42" s="13"/>
      <c r="I42" s="13"/>
      <c r="J42" s="13"/>
    </row>
    <row r="43" spans="1:10" ht="93.75" customHeight="1">
      <c r="A43" s="30">
        <v>13</v>
      </c>
      <c r="B43" s="41" t="s">
        <v>74</v>
      </c>
      <c r="C43" s="42" t="s">
        <v>84</v>
      </c>
      <c r="D43" s="15">
        <v>470893.32</v>
      </c>
      <c r="E43" s="15">
        <v>3.04</v>
      </c>
      <c r="F43" s="13"/>
      <c r="G43" s="13"/>
      <c r="J43" s="13"/>
    </row>
    <row r="44" spans="1:10" ht="15.75">
      <c r="A44" s="30">
        <v>14</v>
      </c>
      <c r="B44" s="43" t="s">
        <v>75</v>
      </c>
      <c r="C44" s="44"/>
      <c r="D44" s="45">
        <v>3612011.7</v>
      </c>
      <c r="E44" s="45">
        <v>23.32</v>
      </c>
      <c r="G44" s="13"/>
      <c r="I44" s="13"/>
      <c r="J44" s="13"/>
    </row>
    <row r="45" spans="1:5" ht="15.75">
      <c r="A45" s="30">
        <v>15</v>
      </c>
      <c r="B45" s="37" t="s">
        <v>76</v>
      </c>
      <c r="C45" s="31"/>
      <c r="D45" s="15">
        <v>494386.36</v>
      </c>
      <c r="E45" s="15">
        <v>3.48</v>
      </c>
    </row>
    <row r="46" spans="1:5" ht="15.75">
      <c r="A46" s="17"/>
      <c r="B46" s="46"/>
      <c r="C46" s="46" t="s">
        <v>197</v>
      </c>
      <c r="D46" s="47">
        <v>70995.43</v>
      </c>
      <c r="E46" s="47">
        <v>0.5</v>
      </c>
    </row>
    <row r="47" spans="1:5" ht="15.75">
      <c r="A47" s="17"/>
      <c r="B47" s="46"/>
      <c r="C47" s="46" t="s">
        <v>224</v>
      </c>
      <c r="D47" s="47">
        <v>423390.93</v>
      </c>
      <c r="E47" s="47">
        <v>2.98</v>
      </c>
    </row>
    <row r="48" spans="1:5" ht="89.25">
      <c r="A48" s="3">
        <v>16</v>
      </c>
      <c r="B48" s="49" t="s">
        <v>74</v>
      </c>
      <c r="C48" s="50" t="s">
        <v>85</v>
      </c>
      <c r="D48" s="51">
        <v>49438.64</v>
      </c>
      <c r="E48" s="52">
        <v>0.35</v>
      </c>
    </row>
    <row r="49" spans="1:5" ht="15.75">
      <c r="A49" s="3">
        <v>17</v>
      </c>
      <c r="B49" s="43" t="s">
        <v>77</v>
      </c>
      <c r="C49" s="44"/>
      <c r="D49" s="45">
        <v>543825</v>
      </c>
      <c r="E49" s="45">
        <v>3.83</v>
      </c>
    </row>
    <row r="50" spans="1:9" ht="15.75">
      <c r="A50" s="3">
        <v>18</v>
      </c>
      <c r="B50" s="43" t="s">
        <v>78</v>
      </c>
      <c r="C50" s="44"/>
      <c r="D50" s="45">
        <v>4155836.7</v>
      </c>
      <c r="E50" s="45">
        <v>27.15</v>
      </c>
      <c r="I50" s="22"/>
    </row>
    <row r="51" spans="1:5" ht="15.75">
      <c r="A51" s="3">
        <v>19</v>
      </c>
      <c r="B51" s="56" t="s">
        <v>120</v>
      </c>
      <c r="C51" s="56" t="s">
        <v>121</v>
      </c>
      <c r="D51" s="57">
        <v>71769.93</v>
      </c>
      <c r="E51" s="57">
        <v>1.39</v>
      </c>
    </row>
    <row r="52" spans="1:13" ht="18" customHeight="1" hidden="1">
      <c r="A52" s="3">
        <v>20</v>
      </c>
      <c r="B52" s="29" t="s">
        <v>64</v>
      </c>
      <c r="C52" s="14" t="s">
        <v>54</v>
      </c>
      <c r="D52" s="15">
        <v>0</v>
      </c>
      <c r="E52" s="15"/>
      <c r="F52" s="13"/>
      <c r="G52" s="13"/>
      <c r="H52" s="13"/>
      <c r="J52" s="13"/>
      <c r="M52" s="16"/>
    </row>
    <row r="53" spans="1:10" ht="15.75" hidden="1">
      <c r="A53" s="3">
        <v>21</v>
      </c>
      <c r="B53" s="37" t="s">
        <v>70</v>
      </c>
      <c r="C53" s="38" t="s">
        <v>17</v>
      </c>
      <c r="D53" s="15">
        <v>0</v>
      </c>
      <c r="E53" s="15"/>
      <c r="J53" s="13"/>
    </row>
    <row r="58" spans="2:3" ht="15.75">
      <c r="B58" s="54" t="s">
        <v>79</v>
      </c>
      <c r="C58" s="53" t="s">
        <v>80</v>
      </c>
    </row>
    <row r="59" spans="2:3" ht="15.75">
      <c r="B59" s="54"/>
      <c r="C59" s="54"/>
    </row>
    <row r="60" spans="2:3" ht="15.75">
      <c r="B60" s="54" t="s">
        <v>81</v>
      </c>
      <c r="C60" s="53" t="s">
        <v>82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66FFFF"/>
  </sheetPr>
  <dimension ref="A1:M57"/>
  <sheetViews>
    <sheetView tabSelected="1" view="pageBreakPreview" zoomScale="60" zoomScaleNormal="85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41" sqref="K41"/>
    </sheetView>
  </sheetViews>
  <sheetFormatPr defaultColWidth="10.25390625" defaultRowHeight="12.75"/>
  <cols>
    <col min="1" max="1" width="6.875" style="1" customWidth="1"/>
    <col min="2" max="2" width="90.875" style="2" customWidth="1"/>
    <col min="3" max="3" width="75.375" style="2" customWidth="1"/>
    <col min="4" max="4" width="17.00390625" style="2" customWidth="1"/>
    <col min="5" max="5" width="18.125" style="2" customWidth="1"/>
    <col min="6" max="6" width="7.875" style="2" customWidth="1"/>
    <col min="7" max="7" width="7.00390625" style="2" customWidth="1"/>
    <col min="8" max="8" width="10.25390625" style="2" customWidth="1"/>
    <col min="9" max="9" width="16.875" style="2" customWidth="1"/>
    <col min="10" max="10" width="14.375" style="2" customWidth="1"/>
    <col min="11" max="11" width="21.875" style="2" customWidth="1"/>
    <col min="12" max="16384" width="10.25390625" style="2" customWidth="1"/>
  </cols>
  <sheetData>
    <row r="1" spans="4:5" ht="75.75" customHeight="1">
      <c r="D1" s="124" t="s">
        <v>142</v>
      </c>
      <c r="E1" s="124"/>
    </row>
    <row r="2" spans="2:5" ht="42.75" customHeight="1">
      <c r="B2" s="126" t="s">
        <v>186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126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6720.2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6720.2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209.25" customHeight="1">
      <c r="A10" s="3">
        <v>1</v>
      </c>
      <c r="B10" s="10" t="s">
        <v>11</v>
      </c>
      <c r="C10" s="11" t="s">
        <v>188</v>
      </c>
      <c r="D10" s="12">
        <v>474177.31</v>
      </c>
      <c r="E10" s="12">
        <v>5.88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64513.92</v>
      </c>
      <c r="E11" s="12">
        <v>0.8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130640.67</v>
      </c>
      <c r="E12" s="15">
        <v>1.62</v>
      </c>
      <c r="F12" s="13"/>
      <c r="G12" s="13"/>
      <c r="J12" s="13"/>
      <c r="L12" s="16"/>
      <c r="M12" s="16"/>
    </row>
    <row r="13" spans="1:11" s="16" customFormat="1" ht="19.5" customHeight="1">
      <c r="A13" s="17" t="s">
        <v>15</v>
      </c>
      <c r="B13" s="18" t="s">
        <v>16</v>
      </c>
      <c r="C13" s="6" t="s">
        <v>17</v>
      </c>
      <c r="D13" s="19">
        <v>46772.59</v>
      </c>
      <c r="E13" s="19">
        <v>0.58</v>
      </c>
      <c r="I13" s="20"/>
      <c r="K13" s="2"/>
    </row>
    <row r="14" spans="1:11" s="16" customFormat="1" ht="21" customHeight="1">
      <c r="A14" s="17" t="s">
        <v>18</v>
      </c>
      <c r="B14" s="18" t="s">
        <v>19</v>
      </c>
      <c r="C14" s="6" t="s">
        <v>20</v>
      </c>
      <c r="D14" s="19">
        <v>33063.38</v>
      </c>
      <c r="E14" s="19">
        <v>0.41</v>
      </c>
      <c r="I14" s="20"/>
      <c r="K14" s="2"/>
    </row>
    <row r="15" spans="1:11" s="16" customFormat="1" ht="19.5" customHeight="1">
      <c r="A15" s="17" t="s">
        <v>21</v>
      </c>
      <c r="B15" s="18" t="s">
        <v>24</v>
      </c>
      <c r="C15" s="6" t="s">
        <v>25</v>
      </c>
      <c r="D15" s="19">
        <v>26611.99</v>
      </c>
      <c r="E15" s="19">
        <v>0.33</v>
      </c>
      <c r="I15" s="20"/>
      <c r="K15" s="2"/>
    </row>
    <row r="16" spans="1:11" s="16" customFormat="1" ht="18.75" customHeight="1">
      <c r="A16" s="17" t="s">
        <v>23</v>
      </c>
      <c r="B16" s="18" t="s">
        <v>27</v>
      </c>
      <c r="C16" s="6" t="s">
        <v>17</v>
      </c>
      <c r="D16" s="19">
        <v>806.42</v>
      </c>
      <c r="E16" s="19">
        <v>0.01</v>
      </c>
      <c r="I16" s="20"/>
      <c r="K16" s="2"/>
    </row>
    <row r="17" spans="1:11" s="16" customFormat="1" ht="52.5" customHeight="1">
      <c r="A17" s="17" t="s">
        <v>26</v>
      </c>
      <c r="B17" s="18" t="s">
        <v>29</v>
      </c>
      <c r="C17" s="6" t="s">
        <v>96</v>
      </c>
      <c r="D17" s="19">
        <v>18547.75</v>
      </c>
      <c r="E17" s="19">
        <v>0.23</v>
      </c>
      <c r="I17" s="20"/>
      <c r="K17" s="2"/>
    </row>
    <row r="18" spans="1:11" s="16" customFormat="1" ht="48" customHeight="1">
      <c r="A18" s="17" t="s">
        <v>28</v>
      </c>
      <c r="B18" s="18" t="s">
        <v>127</v>
      </c>
      <c r="C18" s="6" t="s">
        <v>97</v>
      </c>
      <c r="D18" s="19">
        <v>4838.54</v>
      </c>
      <c r="E18" s="19">
        <v>0.06</v>
      </c>
      <c r="I18" s="20"/>
      <c r="K18" s="2"/>
    </row>
    <row r="19" spans="1:13" ht="31.5" customHeight="1">
      <c r="A19" s="3">
        <v>4</v>
      </c>
      <c r="B19" s="10" t="s">
        <v>32</v>
      </c>
      <c r="C19" s="10"/>
      <c r="D19" s="15">
        <v>383454.61</v>
      </c>
      <c r="E19" s="15">
        <v>4.75</v>
      </c>
      <c r="F19" s="13"/>
      <c r="G19" s="13"/>
      <c r="I19" s="22"/>
      <c r="J19" s="13"/>
      <c r="M19" s="16"/>
    </row>
    <row r="20" spans="1:11" s="16" customFormat="1" ht="15.75">
      <c r="A20" s="17"/>
      <c r="B20" s="23" t="s">
        <v>33</v>
      </c>
      <c r="C20" s="6"/>
      <c r="D20" s="24">
        <v>160881.59</v>
      </c>
      <c r="E20" s="24">
        <v>3.99</v>
      </c>
      <c r="F20" s="13"/>
      <c r="G20" s="13"/>
      <c r="H20" s="2"/>
      <c r="I20" s="22"/>
      <c r="K20" s="2"/>
    </row>
    <row r="21" spans="1:11" s="16" customFormat="1" ht="25.5" customHeight="1">
      <c r="A21" s="21" t="s">
        <v>34</v>
      </c>
      <c r="B21" s="27" t="s">
        <v>35</v>
      </c>
      <c r="C21" s="6" t="s">
        <v>36</v>
      </c>
      <c r="D21" s="19">
        <v>45159.74</v>
      </c>
      <c r="E21" s="19">
        <v>1.12</v>
      </c>
      <c r="F21" s="13"/>
      <c r="G21" s="13"/>
      <c r="H21" s="2"/>
      <c r="I21" s="22"/>
      <c r="K21" s="2"/>
    </row>
    <row r="22" spans="1:11" s="16" customFormat="1" ht="20.25" customHeight="1">
      <c r="A22" s="17" t="s">
        <v>37</v>
      </c>
      <c r="B22" s="27" t="s">
        <v>38</v>
      </c>
      <c r="C22" s="6" t="s">
        <v>39</v>
      </c>
      <c r="D22" s="19">
        <v>27418.42</v>
      </c>
      <c r="E22" s="19">
        <v>0.68</v>
      </c>
      <c r="F22" s="13"/>
      <c r="G22" s="13"/>
      <c r="H22" s="2"/>
      <c r="I22" s="22"/>
      <c r="K22" s="2"/>
    </row>
    <row r="23" spans="1:11" s="16" customFormat="1" ht="15.75">
      <c r="A23" s="21" t="s">
        <v>40</v>
      </c>
      <c r="B23" s="27" t="s">
        <v>41</v>
      </c>
      <c r="C23" s="6" t="s">
        <v>42</v>
      </c>
      <c r="D23" s="19">
        <v>23789.51</v>
      </c>
      <c r="E23" s="19">
        <v>0.59</v>
      </c>
      <c r="F23" s="13"/>
      <c r="G23" s="13"/>
      <c r="H23" s="2"/>
      <c r="I23" s="22"/>
      <c r="K23" s="2"/>
    </row>
    <row r="24" spans="1:11" s="16" customFormat="1" ht="15.75">
      <c r="A24" s="17" t="s">
        <v>43</v>
      </c>
      <c r="B24" s="27" t="s">
        <v>44</v>
      </c>
      <c r="C24" s="6" t="s">
        <v>20</v>
      </c>
      <c r="D24" s="19">
        <v>16128.48</v>
      </c>
      <c r="E24" s="19">
        <v>0.4</v>
      </c>
      <c r="F24" s="13"/>
      <c r="G24" s="13"/>
      <c r="H24" s="2"/>
      <c r="I24" s="22"/>
      <c r="K24" s="2"/>
    </row>
    <row r="25" spans="1:11" s="16" customFormat="1" ht="15.75">
      <c r="A25" s="17" t="s">
        <v>46</v>
      </c>
      <c r="B25" s="27" t="s">
        <v>128</v>
      </c>
      <c r="C25" s="6" t="s">
        <v>129</v>
      </c>
      <c r="D25" s="19">
        <v>48385.44</v>
      </c>
      <c r="E25" s="19">
        <v>1.2</v>
      </c>
      <c r="F25" s="13"/>
      <c r="G25" s="13"/>
      <c r="H25" s="2"/>
      <c r="I25" s="22"/>
      <c r="K25" s="2"/>
    </row>
    <row r="26" spans="1:11" s="16" customFormat="1" ht="15.75">
      <c r="A26" s="17"/>
      <c r="B26" s="23" t="s">
        <v>45</v>
      </c>
      <c r="C26" s="6"/>
      <c r="D26" s="24">
        <v>222573.02</v>
      </c>
      <c r="E26" s="24">
        <v>5.51</v>
      </c>
      <c r="F26" s="13"/>
      <c r="G26" s="13"/>
      <c r="H26" s="2"/>
      <c r="I26" s="22"/>
      <c r="J26" s="28"/>
      <c r="K26" s="2"/>
    </row>
    <row r="27" spans="1:11" s="16" customFormat="1" ht="16.5" customHeight="1">
      <c r="A27" s="17" t="s">
        <v>49</v>
      </c>
      <c r="B27" s="18" t="s">
        <v>47</v>
      </c>
      <c r="C27" s="6" t="s">
        <v>48</v>
      </c>
      <c r="D27" s="19">
        <v>64110.71</v>
      </c>
      <c r="E27" s="19">
        <v>1.59</v>
      </c>
      <c r="F27" s="13"/>
      <c r="G27" s="13"/>
      <c r="H27" s="2"/>
      <c r="I27" s="22"/>
      <c r="K27" s="2"/>
    </row>
    <row r="28" spans="1:13" s="16" customFormat="1" ht="15" customHeight="1">
      <c r="A28" s="17" t="s">
        <v>52</v>
      </c>
      <c r="B28" s="18" t="s">
        <v>50</v>
      </c>
      <c r="C28" s="6" t="s">
        <v>51</v>
      </c>
      <c r="D28" s="19">
        <v>44353.32</v>
      </c>
      <c r="E28" s="19">
        <v>1.1</v>
      </c>
      <c r="F28" s="13"/>
      <c r="G28" s="13"/>
      <c r="H28" s="2"/>
      <c r="I28" s="22"/>
      <c r="K28" s="2"/>
      <c r="L28" s="2"/>
      <c r="M28" s="2"/>
    </row>
    <row r="29" spans="1:11" s="16" customFormat="1" ht="20.25" customHeight="1">
      <c r="A29" s="21" t="s">
        <v>130</v>
      </c>
      <c r="B29" s="18" t="s">
        <v>53</v>
      </c>
      <c r="C29" s="6" t="s">
        <v>54</v>
      </c>
      <c r="D29" s="19">
        <v>14918.84</v>
      </c>
      <c r="E29" s="19">
        <v>0.37</v>
      </c>
      <c r="F29" s="13"/>
      <c r="G29" s="13"/>
      <c r="H29" s="2"/>
      <c r="I29" s="22"/>
      <c r="K29" s="2"/>
    </row>
    <row r="30" spans="1:11" s="16" customFormat="1" ht="19.5" customHeight="1">
      <c r="A30" s="17" t="s">
        <v>131</v>
      </c>
      <c r="B30" s="18" t="s">
        <v>56</v>
      </c>
      <c r="C30" s="6" t="s">
        <v>57</v>
      </c>
      <c r="D30" s="19">
        <v>10483.51</v>
      </c>
      <c r="E30" s="19">
        <v>0.26</v>
      </c>
      <c r="F30" s="13"/>
      <c r="G30" s="13"/>
      <c r="H30" s="2"/>
      <c r="I30" s="22"/>
      <c r="K30" s="2"/>
    </row>
    <row r="31" spans="1:11" s="16" customFormat="1" ht="15.75">
      <c r="A31" s="17" t="s">
        <v>61</v>
      </c>
      <c r="B31" s="18" t="s">
        <v>59</v>
      </c>
      <c r="C31" s="6" t="s">
        <v>60</v>
      </c>
      <c r="D31" s="19">
        <v>6854.6</v>
      </c>
      <c r="E31" s="19">
        <v>0.17</v>
      </c>
      <c r="F31" s="13"/>
      <c r="G31" s="13"/>
      <c r="H31" s="2"/>
      <c r="I31" s="22"/>
      <c r="K31" s="2"/>
    </row>
    <row r="32" spans="1:11" s="16" customFormat="1" ht="15.75">
      <c r="A32" s="17" t="s">
        <v>132</v>
      </c>
      <c r="B32" s="18" t="s">
        <v>62</v>
      </c>
      <c r="C32" s="6" t="s">
        <v>63</v>
      </c>
      <c r="D32" s="19">
        <v>33466.6</v>
      </c>
      <c r="E32" s="19">
        <v>0.83</v>
      </c>
      <c r="F32" s="13"/>
      <c r="G32" s="13"/>
      <c r="H32" s="2"/>
      <c r="I32" s="22"/>
      <c r="K32" s="2"/>
    </row>
    <row r="33" spans="1:11" s="16" customFormat="1" ht="15.75">
      <c r="A33" s="17" t="s">
        <v>133</v>
      </c>
      <c r="B33" s="18" t="s">
        <v>134</v>
      </c>
      <c r="C33" s="6" t="s">
        <v>129</v>
      </c>
      <c r="D33" s="19">
        <v>48385.44</v>
      </c>
      <c r="E33" s="19">
        <v>1.2</v>
      </c>
      <c r="F33" s="13"/>
      <c r="G33" s="13"/>
      <c r="H33" s="2"/>
      <c r="I33" s="22"/>
      <c r="K33" s="2"/>
    </row>
    <row r="34" spans="1:13" ht="32.25" customHeight="1">
      <c r="A34" s="3">
        <v>5</v>
      </c>
      <c r="B34" s="29" t="s">
        <v>135</v>
      </c>
      <c r="C34" s="14" t="s">
        <v>136</v>
      </c>
      <c r="D34" s="15">
        <v>3616.08</v>
      </c>
      <c r="E34" s="109">
        <v>0.04</v>
      </c>
      <c r="F34" s="13"/>
      <c r="G34" s="13"/>
      <c r="I34" s="22"/>
      <c r="J34" s="13"/>
      <c r="M34" s="16"/>
    </row>
    <row r="35" spans="1:10" ht="14.25" customHeight="1">
      <c r="A35" s="30">
        <v>6</v>
      </c>
      <c r="B35" s="29" t="s">
        <v>71</v>
      </c>
      <c r="C35" s="39"/>
      <c r="D35" s="12">
        <v>189441.6</v>
      </c>
      <c r="E35" s="111">
        <v>2.35</v>
      </c>
      <c r="F35" s="13"/>
      <c r="G35" s="13"/>
      <c r="I35" s="22"/>
      <c r="J35" s="13"/>
    </row>
    <row r="36" spans="1:10" ht="14.25" customHeight="1">
      <c r="A36" s="30">
        <v>7</v>
      </c>
      <c r="B36" s="29" t="s">
        <v>72</v>
      </c>
      <c r="C36" s="39"/>
      <c r="D36" s="12">
        <v>29400</v>
      </c>
      <c r="E36" s="111">
        <v>0.36</v>
      </c>
      <c r="F36" s="13"/>
      <c r="G36" s="13"/>
      <c r="I36" s="22"/>
      <c r="J36" s="13"/>
    </row>
    <row r="37" spans="1:11" s="16" customFormat="1" ht="14.25" customHeight="1">
      <c r="A37" s="30">
        <v>8</v>
      </c>
      <c r="B37" s="29" t="s">
        <v>140</v>
      </c>
      <c r="C37" s="39"/>
      <c r="D37" s="12">
        <v>47040</v>
      </c>
      <c r="E37" s="111">
        <v>0.58</v>
      </c>
      <c r="F37" s="13"/>
      <c r="G37" s="13"/>
      <c r="H37" s="2"/>
      <c r="I37" s="22"/>
      <c r="J37" s="40"/>
      <c r="K37" s="2"/>
    </row>
    <row r="38" spans="1:11" s="16" customFormat="1" ht="14.25" customHeight="1">
      <c r="A38" s="30">
        <v>9</v>
      </c>
      <c r="B38" s="29" t="s">
        <v>94</v>
      </c>
      <c r="C38" s="39"/>
      <c r="D38" s="12">
        <v>42029.3</v>
      </c>
      <c r="E38" s="111">
        <v>0.52</v>
      </c>
      <c r="F38" s="13"/>
      <c r="G38" s="13"/>
      <c r="H38" s="2"/>
      <c r="I38" s="22"/>
      <c r="J38" s="40"/>
      <c r="K38" s="2"/>
    </row>
    <row r="39" spans="1:11" s="16" customFormat="1" ht="14.25" customHeight="1">
      <c r="A39" s="30">
        <v>10</v>
      </c>
      <c r="B39" s="37" t="s">
        <v>157</v>
      </c>
      <c r="C39" s="14" t="s">
        <v>187</v>
      </c>
      <c r="D39" s="12">
        <v>204831.7</v>
      </c>
      <c r="E39" s="111">
        <v>2.54</v>
      </c>
      <c r="F39" s="13"/>
      <c r="G39" s="13"/>
      <c r="H39" s="2"/>
      <c r="I39" s="22"/>
      <c r="J39" s="40"/>
      <c r="K39" s="2"/>
    </row>
    <row r="40" spans="1:10" ht="15.75">
      <c r="A40" s="30">
        <v>11</v>
      </c>
      <c r="B40" s="37" t="s">
        <v>73</v>
      </c>
      <c r="C40" s="31"/>
      <c r="D40" s="15">
        <v>1569145.19</v>
      </c>
      <c r="E40" s="109">
        <v>19.44</v>
      </c>
      <c r="F40" s="13"/>
      <c r="G40" s="13"/>
      <c r="I40" s="22"/>
      <c r="J40" s="13"/>
    </row>
    <row r="41" spans="1:10" ht="130.5" customHeight="1">
      <c r="A41" s="30">
        <v>12</v>
      </c>
      <c r="B41" s="41" t="s">
        <v>167</v>
      </c>
      <c r="C41" s="62" t="s">
        <v>137</v>
      </c>
      <c r="D41" s="15">
        <v>235371.78</v>
      </c>
      <c r="E41" s="15">
        <v>2.92</v>
      </c>
      <c r="F41" s="13"/>
      <c r="G41" s="13"/>
      <c r="I41" s="22"/>
      <c r="J41" s="13"/>
    </row>
    <row r="42" spans="1:10" ht="15.75">
      <c r="A42" s="30">
        <v>13</v>
      </c>
      <c r="B42" s="43" t="s">
        <v>152</v>
      </c>
      <c r="C42" s="44"/>
      <c r="D42" s="45">
        <v>1804516.97</v>
      </c>
      <c r="E42" s="45">
        <v>22.36</v>
      </c>
      <c r="F42" s="13"/>
      <c r="G42" s="13"/>
      <c r="I42" s="22"/>
      <c r="J42" s="13"/>
    </row>
    <row r="43" spans="1:11" s="16" customFormat="1" ht="19.5" customHeight="1">
      <c r="A43" s="17">
        <v>14</v>
      </c>
      <c r="B43" s="37" t="s">
        <v>76</v>
      </c>
      <c r="C43" s="37"/>
      <c r="D43" s="15">
        <v>47713.42</v>
      </c>
      <c r="E43" s="15">
        <v>0.64</v>
      </c>
      <c r="F43" s="13"/>
      <c r="G43" s="13"/>
      <c r="H43" s="2"/>
      <c r="I43" s="22"/>
      <c r="J43" s="40"/>
      <c r="K43" s="2"/>
    </row>
    <row r="44" spans="1:11" s="16" customFormat="1" ht="19.5" customHeight="1">
      <c r="A44" s="17"/>
      <c r="B44" s="85"/>
      <c r="C44" s="86" t="s">
        <v>197</v>
      </c>
      <c r="D44" s="82">
        <v>28224.84</v>
      </c>
      <c r="E44" s="82">
        <v>0.38</v>
      </c>
      <c r="F44" s="13"/>
      <c r="G44" s="13"/>
      <c r="H44" s="2"/>
      <c r="I44" s="22"/>
      <c r="J44" s="40"/>
      <c r="K44" s="2"/>
    </row>
    <row r="45" spans="1:11" s="16" customFormat="1" ht="19.5" customHeight="1">
      <c r="A45" s="17"/>
      <c r="B45" s="85"/>
      <c r="C45" s="25" t="s">
        <v>200</v>
      </c>
      <c r="D45" s="82">
        <v>19488.58</v>
      </c>
      <c r="E45" s="82">
        <v>0.26</v>
      </c>
      <c r="F45" s="40"/>
      <c r="G45" s="40"/>
      <c r="J45" s="40"/>
      <c r="K45" s="2"/>
    </row>
    <row r="46" spans="1:11" s="16" customFormat="1" ht="102.75" customHeight="1">
      <c r="A46" s="17">
        <v>15</v>
      </c>
      <c r="B46" s="49" t="s">
        <v>74</v>
      </c>
      <c r="C46" s="50" t="s">
        <v>85</v>
      </c>
      <c r="D46" s="51">
        <v>4771.34</v>
      </c>
      <c r="E46" s="144">
        <v>0.06</v>
      </c>
      <c r="F46" s="40"/>
      <c r="G46" s="40"/>
      <c r="J46" s="40"/>
      <c r="K46" s="2"/>
    </row>
    <row r="47" spans="1:11" s="16" customFormat="1" ht="19.5" customHeight="1">
      <c r="A47" s="17">
        <v>16</v>
      </c>
      <c r="B47" s="43" t="s">
        <v>77</v>
      </c>
      <c r="C47" s="43"/>
      <c r="D47" s="45">
        <v>52484.76</v>
      </c>
      <c r="E47" s="45">
        <v>0.71</v>
      </c>
      <c r="F47" s="40"/>
      <c r="G47" s="40"/>
      <c r="J47" s="40"/>
      <c r="K47" s="2"/>
    </row>
    <row r="48" spans="1:10" ht="15.75">
      <c r="A48" s="30">
        <v>17</v>
      </c>
      <c r="B48" s="43" t="s">
        <v>152</v>
      </c>
      <c r="C48" s="44"/>
      <c r="D48" s="45">
        <v>1857001.73</v>
      </c>
      <c r="E48" s="45">
        <v>23.07</v>
      </c>
      <c r="F48" s="40"/>
      <c r="G48" s="40"/>
      <c r="H48" s="16"/>
      <c r="I48" s="16"/>
      <c r="J48" s="13"/>
    </row>
    <row r="49" spans="1:9" ht="15.75">
      <c r="A49" s="3">
        <v>18</v>
      </c>
      <c r="B49" s="56" t="s">
        <v>120</v>
      </c>
      <c r="C49" s="56" t="s">
        <v>121</v>
      </c>
      <c r="D49" s="57">
        <v>35751.46</v>
      </c>
      <c r="E49" s="57">
        <v>1.33</v>
      </c>
      <c r="F49" s="40"/>
      <c r="G49" s="40"/>
      <c r="H49" s="16"/>
      <c r="I49" s="16"/>
    </row>
    <row r="50" spans="1:13" ht="18" customHeight="1" hidden="1">
      <c r="A50" s="30">
        <v>15</v>
      </c>
      <c r="B50" s="29" t="s">
        <v>64</v>
      </c>
      <c r="C50" s="14" t="s">
        <v>54</v>
      </c>
      <c r="D50" s="15">
        <v>0</v>
      </c>
      <c r="E50" s="15"/>
      <c r="F50" s="40"/>
      <c r="G50" s="40"/>
      <c r="H50" s="16"/>
      <c r="I50" s="16"/>
      <c r="J50" s="13"/>
      <c r="M50" s="16"/>
    </row>
    <row r="51" spans="1:10" ht="15.75" hidden="1">
      <c r="A51" s="30">
        <v>16</v>
      </c>
      <c r="B51" s="37" t="s">
        <v>70</v>
      </c>
      <c r="C51" s="38" t="s">
        <v>17</v>
      </c>
      <c r="D51" s="15">
        <v>0</v>
      </c>
      <c r="E51" s="15"/>
      <c r="F51" s="40"/>
      <c r="G51" s="40"/>
      <c r="H51" s="16"/>
      <c r="I51" s="16"/>
      <c r="J51" s="13"/>
    </row>
    <row r="52" spans="6:9" ht="15.75">
      <c r="F52" s="40"/>
      <c r="G52" s="40"/>
      <c r="H52" s="16"/>
      <c r="I52" s="16"/>
    </row>
    <row r="54" spans="1:3" ht="15.75">
      <c r="A54" s="2"/>
      <c r="B54" s="54" t="s">
        <v>79</v>
      </c>
      <c r="C54" s="53" t="s">
        <v>80</v>
      </c>
    </row>
    <row r="55" spans="1:3" ht="15.75">
      <c r="A55" s="2"/>
      <c r="B55" s="54"/>
      <c r="C55" s="54"/>
    </row>
    <row r="56" spans="1:3" ht="15.75">
      <c r="A56" s="2"/>
      <c r="C56" s="63"/>
    </row>
    <row r="57" spans="1:3" ht="15.75">
      <c r="A57" s="2"/>
      <c r="B57" s="54" t="s">
        <v>81</v>
      </c>
      <c r="C57" s="53" t="s">
        <v>82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  <rowBreaks count="1" manualBreakCount="1">
    <brk id="2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N59"/>
  <sheetViews>
    <sheetView view="pageBreakPreview" zoomScale="60" zoomScaleNormal="75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43" sqref="K43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9" width="10.25390625" style="2" customWidth="1"/>
    <col min="10" max="10" width="10.625" style="2" bestFit="1" customWidth="1"/>
    <col min="11" max="11" width="10.25390625" style="2" customWidth="1"/>
    <col min="12" max="12" width="14.75390625" style="2" customWidth="1"/>
    <col min="13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160</v>
      </c>
      <c r="C2" s="126"/>
      <c r="D2" s="126"/>
      <c r="E2" s="126"/>
    </row>
    <row r="3" spans="1:10" ht="19.5" customHeight="1">
      <c r="A3" s="3"/>
      <c r="B3" s="4" t="s">
        <v>0</v>
      </c>
      <c r="C3" s="127" t="s">
        <v>119</v>
      </c>
      <c r="D3" s="128"/>
      <c r="E3" s="128"/>
      <c r="J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10" ht="21" customHeight="1">
      <c r="A5" s="3"/>
      <c r="B5" s="7" t="s">
        <v>3</v>
      </c>
      <c r="C5" s="130" t="s">
        <v>4</v>
      </c>
      <c r="D5" s="131">
        <v>3767.1</v>
      </c>
      <c r="E5" s="132"/>
      <c r="J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3767.1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1" ht="183.75" customHeight="1">
      <c r="A10" s="3">
        <v>1</v>
      </c>
      <c r="B10" s="10" t="s">
        <v>11</v>
      </c>
      <c r="C10" s="11" t="s">
        <v>189</v>
      </c>
      <c r="D10" s="12">
        <v>335874.64</v>
      </c>
      <c r="E10" s="12">
        <v>7.43</v>
      </c>
      <c r="F10" s="13"/>
      <c r="G10" s="13"/>
      <c r="K10" s="13"/>
    </row>
    <row r="11" spans="1:11" ht="33.75" customHeight="1">
      <c r="A11" s="3">
        <v>2</v>
      </c>
      <c r="B11" s="10" t="s">
        <v>12</v>
      </c>
      <c r="C11" s="14" t="s">
        <v>13</v>
      </c>
      <c r="D11" s="12">
        <v>38424.42</v>
      </c>
      <c r="E11" s="12">
        <v>0.85</v>
      </c>
      <c r="F11" s="13"/>
      <c r="G11" s="13"/>
      <c r="K11" s="13"/>
    </row>
    <row r="12" spans="1:14" ht="29.25" customHeight="1">
      <c r="A12" s="3">
        <v>3</v>
      </c>
      <c r="B12" s="10" t="s">
        <v>14</v>
      </c>
      <c r="C12" s="10"/>
      <c r="D12" s="15">
        <v>113917.1</v>
      </c>
      <c r="E12" s="15">
        <v>2.52</v>
      </c>
      <c r="F12" s="13"/>
      <c r="G12" s="13"/>
      <c r="K12" s="13"/>
      <c r="M12" s="16"/>
      <c r="N12" s="16"/>
    </row>
    <row r="13" spans="1:10" s="16" customFormat="1" ht="19.5" customHeight="1">
      <c r="A13" s="17" t="s">
        <v>15</v>
      </c>
      <c r="B13" s="18" t="s">
        <v>16</v>
      </c>
      <c r="C13" s="6" t="s">
        <v>17</v>
      </c>
      <c r="D13" s="19">
        <v>40684.68</v>
      </c>
      <c r="E13" s="19">
        <v>0.9</v>
      </c>
      <c r="I13" s="2"/>
      <c r="J13" s="20"/>
    </row>
    <row r="14" spans="1:10" s="16" customFormat="1" ht="21" customHeight="1">
      <c r="A14" s="17" t="s">
        <v>18</v>
      </c>
      <c r="B14" s="18" t="s">
        <v>19</v>
      </c>
      <c r="C14" s="6" t="s">
        <v>20</v>
      </c>
      <c r="D14" s="19">
        <v>28479.28</v>
      </c>
      <c r="E14" s="19">
        <v>0.63</v>
      </c>
      <c r="I14" s="2"/>
      <c r="J14" s="20"/>
    </row>
    <row r="15" spans="1:10" s="16" customFormat="1" ht="19.5" customHeight="1">
      <c r="A15" s="21" t="s">
        <v>21</v>
      </c>
      <c r="B15" s="18" t="s">
        <v>22</v>
      </c>
      <c r="C15" s="6" t="s">
        <v>17</v>
      </c>
      <c r="D15" s="19">
        <v>3616.42</v>
      </c>
      <c r="E15" s="19">
        <v>0.08</v>
      </c>
      <c r="I15" s="2"/>
      <c r="J15" s="20"/>
    </row>
    <row r="16" spans="1:10" s="16" customFormat="1" ht="18.75" customHeight="1">
      <c r="A16" s="17" t="s">
        <v>23</v>
      </c>
      <c r="B16" s="18" t="s">
        <v>24</v>
      </c>
      <c r="C16" s="6" t="s">
        <v>25</v>
      </c>
      <c r="D16" s="19">
        <v>23054.65</v>
      </c>
      <c r="E16" s="19">
        <v>0.51</v>
      </c>
      <c r="I16" s="2"/>
      <c r="J16" s="20"/>
    </row>
    <row r="17" spans="1:10" s="16" customFormat="1" ht="18.75" customHeight="1">
      <c r="A17" s="17" t="s">
        <v>26</v>
      </c>
      <c r="B17" s="18" t="s">
        <v>27</v>
      </c>
      <c r="C17" s="6" t="s">
        <v>17</v>
      </c>
      <c r="D17" s="19">
        <v>904.1</v>
      </c>
      <c r="E17" s="19">
        <v>0.02</v>
      </c>
      <c r="I17" s="2"/>
      <c r="J17" s="20"/>
    </row>
    <row r="18" spans="1:10" s="16" customFormat="1" ht="48" customHeight="1">
      <c r="A18" s="17" t="s">
        <v>28</v>
      </c>
      <c r="B18" s="18" t="s">
        <v>29</v>
      </c>
      <c r="C18" s="6" t="s">
        <v>96</v>
      </c>
      <c r="D18" s="19">
        <v>16273.87</v>
      </c>
      <c r="E18" s="19">
        <v>0.36</v>
      </c>
      <c r="I18" s="2"/>
      <c r="J18" s="20"/>
    </row>
    <row r="19" spans="1:10" s="16" customFormat="1" ht="25.5" customHeight="1">
      <c r="A19" s="17" t="s">
        <v>30</v>
      </c>
      <c r="B19" s="18" t="s">
        <v>31</v>
      </c>
      <c r="C19" s="6" t="s">
        <v>97</v>
      </c>
      <c r="D19" s="19">
        <v>904.1</v>
      </c>
      <c r="E19" s="19">
        <v>0.02</v>
      </c>
      <c r="I19" s="2"/>
      <c r="J19" s="20"/>
    </row>
    <row r="20" spans="1:14" ht="31.5" customHeight="1">
      <c r="A20" s="3">
        <v>4</v>
      </c>
      <c r="B20" s="10" t="s">
        <v>32</v>
      </c>
      <c r="C20" s="10"/>
      <c r="D20" s="15">
        <v>152341.52</v>
      </c>
      <c r="E20" s="15">
        <v>3.38</v>
      </c>
      <c r="F20" s="13"/>
      <c r="G20" s="13"/>
      <c r="J20" s="22"/>
      <c r="K20" s="13"/>
      <c r="N20" s="16"/>
    </row>
    <row r="21" spans="1:10" s="16" customFormat="1" ht="15.75">
      <c r="A21" s="17"/>
      <c r="B21" s="23" t="s">
        <v>33</v>
      </c>
      <c r="C21" s="6"/>
      <c r="D21" s="24">
        <v>61253.04</v>
      </c>
      <c r="E21" s="24">
        <v>2.7</v>
      </c>
      <c r="F21" s="13"/>
      <c r="G21" s="13"/>
      <c r="H21" s="2"/>
      <c r="I21" s="2"/>
      <c r="J21" s="26"/>
    </row>
    <row r="22" spans="1:10" s="16" customFormat="1" ht="30.75" customHeight="1">
      <c r="A22" s="21" t="s">
        <v>34</v>
      </c>
      <c r="B22" s="27" t="s">
        <v>35</v>
      </c>
      <c r="C22" s="6" t="s">
        <v>36</v>
      </c>
      <c r="D22" s="19">
        <v>26445.04</v>
      </c>
      <c r="E22" s="19">
        <v>1.17</v>
      </c>
      <c r="F22" s="13"/>
      <c r="G22" s="13"/>
      <c r="H22" s="2"/>
      <c r="I22" s="2"/>
      <c r="J22" s="20"/>
    </row>
    <row r="23" spans="1:10" s="16" customFormat="1" ht="20.25" customHeight="1">
      <c r="A23" s="17" t="s">
        <v>37</v>
      </c>
      <c r="B23" s="27" t="s">
        <v>38</v>
      </c>
      <c r="C23" s="6" t="s">
        <v>39</v>
      </c>
      <c r="D23" s="19">
        <v>12205.4</v>
      </c>
      <c r="E23" s="19">
        <v>0.54</v>
      </c>
      <c r="F23" s="13"/>
      <c r="G23" s="13"/>
      <c r="H23" s="2"/>
      <c r="I23" s="2"/>
      <c r="J23" s="20"/>
    </row>
    <row r="24" spans="1:10" s="16" customFormat="1" ht="15.75">
      <c r="A24" s="17" t="s">
        <v>40</v>
      </c>
      <c r="B24" s="27" t="s">
        <v>41</v>
      </c>
      <c r="C24" s="6" t="s">
        <v>42</v>
      </c>
      <c r="D24" s="19">
        <v>16499.9</v>
      </c>
      <c r="E24" s="19">
        <v>0.73</v>
      </c>
      <c r="F24" s="13"/>
      <c r="G24" s="13"/>
      <c r="H24" s="2"/>
      <c r="I24" s="2"/>
      <c r="J24" s="20"/>
    </row>
    <row r="25" spans="1:10" s="16" customFormat="1" ht="15.75">
      <c r="A25" s="17" t="s">
        <v>43</v>
      </c>
      <c r="B25" s="27" t="s">
        <v>44</v>
      </c>
      <c r="C25" s="6" t="s">
        <v>20</v>
      </c>
      <c r="D25" s="19">
        <v>6102.7</v>
      </c>
      <c r="E25" s="19">
        <v>0.27</v>
      </c>
      <c r="F25" s="13"/>
      <c r="G25" s="13"/>
      <c r="H25" s="2"/>
      <c r="I25" s="2"/>
      <c r="J25" s="20"/>
    </row>
    <row r="26" spans="1:11" s="16" customFormat="1" ht="15.75">
      <c r="A26" s="17"/>
      <c r="B26" s="23" t="s">
        <v>45</v>
      </c>
      <c r="C26" s="6"/>
      <c r="D26" s="24">
        <v>91088.48</v>
      </c>
      <c r="E26" s="24">
        <v>4.06</v>
      </c>
      <c r="F26" s="13"/>
      <c r="G26" s="13"/>
      <c r="H26" s="2"/>
      <c r="I26" s="2"/>
      <c r="J26" s="26"/>
      <c r="K26" s="28"/>
    </row>
    <row r="27" spans="1:10" s="16" customFormat="1" ht="16.5" customHeight="1">
      <c r="A27" s="17" t="s">
        <v>46</v>
      </c>
      <c r="B27" s="18" t="s">
        <v>47</v>
      </c>
      <c r="C27" s="6" t="s">
        <v>48</v>
      </c>
      <c r="D27" s="19">
        <v>39328.52</v>
      </c>
      <c r="E27" s="19">
        <v>1.74</v>
      </c>
      <c r="F27" s="13"/>
      <c r="G27" s="13"/>
      <c r="H27" s="2"/>
      <c r="I27" s="2"/>
      <c r="J27" s="20"/>
    </row>
    <row r="28" spans="1:14" s="16" customFormat="1" ht="15" customHeight="1">
      <c r="A28" s="17" t="s">
        <v>49</v>
      </c>
      <c r="B28" s="18" t="s">
        <v>50</v>
      </c>
      <c r="C28" s="6" t="s">
        <v>51</v>
      </c>
      <c r="D28" s="19">
        <v>18308.11</v>
      </c>
      <c r="E28" s="19">
        <v>0.81</v>
      </c>
      <c r="F28" s="13"/>
      <c r="G28" s="13"/>
      <c r="H28" s="2"/>
      <c r="I28" s="2"/>
      <c r="J28" s="20"/>
      <c r="M28" s="2"/>
      <c r="N28" s="2"/>
    </row>
    <row r="29" spans="1:10" s="16" customFormat="1" ht="20.25" customHeight="1">
      <c r="A29" s="21" t="s">
        <v>52</v>
      </c>
      <c r="B29" s="18" t="s">
        <v>53</v>
      </c>
      <c r="C29" s="6" t="s">
        <v>54</v>
      </c>
      <c r="D29" s="19">
        <v>6328.73</v>
      </c>
      <c r="E29" s="19">
        <v>0.28</v>
      </c>
      <c r="F29" s="13"/>
      <c r="G29" s="13"/>
      <c r="H29" s="2"/>
      <c r="I29" s="2"/>
      <c r="J29" s="20"/>
    </row>
    <row r="30" spans="1:10" s="16" customFormat="1" ht="19.5" customHeight="1">
      <c r="A30" s="17" t="s">
        <v>55</v>
      </c>
      <c r="B30" s="18" t="s">
        <v>56</v>
      </c>
      <c r="C30" s="6" t="s">
        <v>57</v>
      </c>
      <c r="D30" s="19">
        <v>4294.49</v>
      </c>
      <c r="E30" s="19">
        <v>0.19</v>
      </c>
      <c r="F30" s="13"/>
      <c r="G30" s="13"/>
      <c r="H30" s="2"/>
      <c r="I30" s="2"/>
      <c r="J30" s="20"/>
    </row>
    <row r="31" spans="1:10" s="16" customFormat="1" ht="18.75" customHeight="1">
      <c r="A31" s="17" t="s">
        <v>58</v>
      </c>
      <c r="B31" s="18" t="s">
        <v>59</v>
      </c>
      <c r="C31" s="6" t="s">
        <v>60</v>
      </c>
      <c r="D31" s="19">
        <v>4520.52</v>
      </c>
      <c r="E31" s="19">
        <v>0.2</v>
      </c>
      <c r="F31" s="13"/>
      <c r="G31" s="13"/>
      <c r="H31" s="2"/>
      <c r="I31" s="2"/>
      <c r="J31" s="20"/>
    </row>
    <row r="32" spans="1:10" s="16" customFormat="1" ht="15.75">
      <c r="A32" s="17" t="s">
        <v>61</v>
      </c>
      <c r="B32" s="18" t="s">
        <v>62</v>
      </c>
      <c r="C32" s="6" t="s">
        <v>63</v>
      </c>
      <c r="D32" s="19">
        <v>18308.11</v>
      </c>
      <c r="E32" s="107">
        <v>0.81</v>
      </c>
      <c r="F32" s="13"/>
      <c r="G32" s="13"/>
      <c r="H32" s="2"/>
      <c r="I32" s="2"/>
      <c r="J32" s="20"/>
    </row>
    <row r="33" spans="1:10" s="16" customFormat="1" ht="15.75">
      <c r="A33" s="17">
        <v>5</v>
      </c>
      <c r="B33" s="74" t="s">
        <v>141</v>
      </c>
      <c r="C33" s="14" t="s">
        <v>17</v>
      </c>
      <c r="D33" s="75">
        <v>5424.62</v>
      </c>
      <c r="E33" s="108">
        <v>0.12</v>
      </c>
      <c r="F33" s="13"/>
      <c r="G33" s="13"/>
      <c r="H33" s="2"/>
      <c r="I33" s="2"/>
      <c r="J33" s="20"/>
    </row>
    <row r="34" spans="1:14" ht="47.25">
      <c r="A34" s="17">
        <v>6</v>
      </c>
      <c r="B34" s="29" t="s">
        <v>124</v>
      </c>
      <c r="C34" s="14" t="s">
        <v>125</v>
      </c>
      <c r="D34" s="15">
        <v>2296.56</v>
      </c>
      <c r="E34" s="109">
        <v>0.05</v>
      </c>
      <c r="F34" s="13"/>
      <c r="G34" s="13"/>
      <c r="K34" s="13"/>
      <c r="N34" s="16"/>
    </row>
    <row r="35" spans="1:11" ht="14.25" customHeight="1">
      <c r="A35" s="17">
        <v>7</v>
      </c>
      <c r="B35" s="29" t="s">
        <v>65</v>
      </c>
      <c r="C35" s="31"/>
      <c r="D35" s="15">
        <v>51081.88</v>
      </c>
      <c r="E35" s="109">
        <v>1.13</v>
      </c>
      <c r="F35" s="13"/>
      <c r="G35" s="13"/>
      <c r="K35" s="13"/>
    </row>
    <row r="36" spans="1:10" ht="30" customHeight="1">
      <c r="A36" s="17" t="s">
        <v>66</v>
      </c>
      <c r="B36" s="32" t="s">
        <v>67</v>
      </c>
      <c r="C36" s="33" t="s">
        <v>17</v>
      </c>
      <c r="D36" s="34">
        <v>37972.37</v>
      </c>
      <c r="E36" s="110">
        <v>0.84</v>
      </c>
      <c r="F36" s="13"/>
      <c r="G36" s="13"/>
      <c r="J36" s="35"/>
    </row>
    <row r="37" spans="1:10" ht="18.75" customHeight="1">
      <c r="A37" s="17" t="s">
        <v>68</v>
      </c>
      <c r="B37" s="36" t="s">
        <v>69</v>
      </c>
      <c r="C37" s="33" t="s">
        <v>60</v>
      </c>
      <c r="D37" s="34">
        <v>13109.51</v>
      </c>
      <c r="E37" s="110">
        <v>0.29</v>
      </c>
      <c r="F37" s="13"/>
      <c r="G37" s="13"/>
      <c r="J37" s="35"/>
    </row>
    <row r="38" spans="1:11" s="16" customFormat="1" ht="15.75">
      <c r="A38" s="30">
        <v>8</v>
      </c>
      <c r="B38" s="29" t="s">
        <v>71</v>
      </c>
      <c r="C38" s="39"/>
      <c r="D38" s="12">
        <v>126574.56</v>
      </c>
      <c r="E38" s="111">
        <v>2.8</v>
      </c>
      <c r="F38" s="13"/>
      <c r="G38" s="13"/>
      <c r="H38" s="2"/>
      <c r="I38" s="2"/>
      <c r="K38" s="40"/>
    </row>
    <row r="39" spans="1:11" s="16" customFormat="1" ht="15.75">
      <c r="A39" s="30">
        <v>9</v>
      </c>
      <c r="B39" s="29" t="s">
        <v>72</v>
      </c>
      <c r="C39" s="39"/>
      <c r="D39" s="12">
        <v>29400</v>
      </c>
      <c r="E39" s="111">
        <v>0.65</v>
      </c>
      <c r="F39" s="13"/>
      <c r="G39" s="13"/>
      <c r="H39" s="2"/>
      <c r="I39" s="2"/>
      <c r="K39" s="40"/>
    </row>
    <row r="40" spans="1:11" s="16" customFormat="1" ht="15.75">
      <c r="A40" s="30">
        <v>10</v>
      </c>
      <c r="B40" s="37" t="s">
        <v>157</v>
      </c>
      <c r="C40" s="14" t="s">
        <v>17</v>
      </c>
      <c r="D40" s="12">
        <v>113013</v>
      </c>
      <c r="E40" s="111">
        <v>2.5</v>
      </c>
      <c r="F40" s="13"/>
      <c r="G40" s="13"/>
      <c r="H40" s="2"/>
      <c r="I40" s="2"/>
      <c r="K40" s="40"/>
    </row>
    <row r="41" spans="1:11" s="16" customFormat="1" ht="15.75">
      <c r="A41" s="30">
        <v>11</v>
      </c>
      <c r="B41" s="29" t="s">
        <v>87</v>
      </c>
      <c r="C41" s="39"/>
      <c r="D41" s="12">
        <v>24000</v>
      </c>
      <c r="E41" s="111">
        <v>0.53</v>
      </c>
      <c r="F41" s="13"/>
      <c r="G41" s="13"/>
      <c r="H41" s="2"/>
      <c r="I41" s="2"/>
      <c r="K41" s="40"/>
    </row>
    <row r="42" spans="1:11" ht="15.75">
      <c r="A42" s="30">
        <v>12</v>
      </c>
      <c r="B42" s="37" t="s">
        <v>73</v>
      </c>
      <c r="C42" s="31"/>
      <c r="D42" s="15">
        <v>992348.3</v>
      </c>
      <c r="E42" s="111">
        <v>21.96</v>
      </c>
      <c r="F42" s="13"/>
      <c r="G42" s="13"/>
      <c r="J42" s="13"/>
      <c r="K42" s="13"/>
    </row>
    <row r="43" spans="1:11" ht="93.75" customHeight="1">
      <c r="A43" s="30">
        <v>13</v>
      </c>
      <c r="B43" s="41" t="s">
        <v>167</v>
      </c>
      <c r="C43" s="42" t="s">
        <v>84</v>
      </c>
      <c r="D43" s="15">
        <v>148725.11</v>
      </c>
      <c r="E43" s="109">
        <v>3.29</v>
      </c>
      <c r="F43" s="13"/>
      <c r="G43" s="13"/>
      <c r="K43" s="13"/>
    </row>
    <row r="44" spans="1:11" ht="15.75">
      <c r="A44" s="30">
        <v>14</v>
      </c>
      <c r="B44" s="43" t="s">
        <v>75</v>
      </c>
      <c r="C44" s="44"/>
      <c r="D44" s="45">
        <v>1141073.41</v>
      </c>
      <c r="E44" s="45">
        <v>25.25</v>
      </c>
      <c r="F44" s="13"/>
      <c r="G44" s="13"/>
      <c r="J44" s="13"/>
      <c r="K44" s="13"/>
    </row>
    <row r="45" spans="1:7" ht="15.75">
      <c r="A45" s="30">
        <v>15</v>
      </c>
      <c r="B45" s="37" t="s">
        <v>76</v>
      </c>
      <c r="C45" s="31"/>
      <c r="D45" s="15">
        <v>345443.07</v>
      </c>
      <c r="E45" s="15">
        <v>8.34</v>
      </c>
      <c r="F45" s="13"/>
      <c r="G45" s="13"/>
    </row>
    <row r="46" spans="1:7" ht="15.75">
      <c r="A46" s="17"/>
      <c r="B46" s="46"/>
      <c r="C46" s="46" t="s">
        <v>191</v>
      </c>
      <c r="D46" s="47">
        <v>187224.87</v>
      </c>
      <c r="E46" s="47">
        <v>4.52</v>
      </c>
      <c r="F46" s="13"/>
      <c r="G46" s="13"/>
    </row>
    <row r="47" spans="1:7" ht="15.75">
      <c r="A47" s="17"/>
      <c r="B47" s="46"/>
      <c r="C47" s="46" t="s">
        <v>192</v>
      </c>
      <c r="D47" s="47">
        <v>142019.67</v>
      </c>
      <c r="E47" s="47">
        <v>3.43</v>
      </c>
      <c r="F47" s="13"/>
      <c r="G47" s="13"/>
    </row>
    <row r="48" spans="1:7" ht="15.75">
      <c r="A48" s="17"/>
      <c r="B48" s="46"/>
      <c r="C48" s="46" t="s">
        <v>193</v>
      </c>
      <c r="D48" s="47">
        <v>16198.53</v>
      </c>
      <c r="E48" s="47">
        <v>0.39</v>
      </c>
      <c r="F48" s="13"/>
      <c r="G48" s="13"/>
    </row>
    <row r="49" spans="1:5" ht="91.5" customHeight="1">
      <c r="A49" s="3">
        <v>16</v>
      </c>
      <c r="B49" s="49" t="s">
        <v>74</v>
      </c>
      <c r="C49" s="50" t="s">
        <v>85</v>
      </c>
      <c r="D49" s="52">
        <v>34544.31</v>
      </c>
      <c r="E49" s="52">
        <v>0.83</v>
      </c>
    </row>
    <row r="50" spans="1:5" ht="15.75">
      <c r="A50" s="3">
        <v>17</v>
      </c>
      <c r="B50" s="43" t="s">
        <v>77</v>
      </c>
      <c r="C50" s="44"/>
      <c r="D50" s="45">
        <v>379987.38</v>
      </c>
      <c r="E50" s="45">
        <v>9.17</v>
      </c>
    </row>
    <row r="51" spans="1:10" ht="15.75">
      <c r="A51" s="3">
        <v>18</v>
      </c>
      <c r="B51" s="43" t="s">
        <v>78</v>
      </c>
      <c r="C51" s="44"/>
      <c r="D51" s="45">
        <v>1521060.79</v>
      </c>
      <c r="E51" s="45">
        <v>34.42</v>
      </c>
      <c r="J51" s="22"/>
    </row>
    <row r="52" spans="1:14" ht="18" customHeight="1" hidden="1">
      <c r="A52" s="3">
        <v>19</v>
      </c>
      <c r="B52" s="29" t="s">
        <v>64</v>
      </c>
      <c r="C52" s="14" t="s">
        <v>54</v>
      </c>
      <c r="D52" s="15">
        <v>35260.06</v>
      </c>
      <c r="E52" s="15">
        <v>0.78</v>
      </c>
      <c r="F52" s="13"/>
      <c r="G52" s="13"/>
      <c r="H52" s="13"/>
      <c r="I52" s="13"/>
      <c r="K52" s="13"/>
      <c r="N52" s="16"/>
    </row>
    <row r="53" spans="1:11" ht="15.75" hidden="1">
      <c r="A53" s="3">
        <v>20</v>
      </c>
      <c r="B53" s="37" t="s">
        <v>70</v>
      </c>
      <c r="C53" s="38" t="s">
        <v>17</v>
      </c>
      <c r="D53" s="15">
        <v>91766.56</v>
      </c>
      <c r="E53" s="15">
        <v>2.03</v>
      </c>
      <c r="K53" s="13"/>
    </row>
    <row r="54" spans="1:5" ht="15.75">
      <c r="A54" s="3">
        <v>19</v>
      </c>
      <c r="B54" s="95" t="s">
        <v>122</v>
      </c>
      <c r="C54" s="96" t="s">
        <v>194</v>
      </c>
      <c r="D54" s="57">
        <v>15821.82</v>
      </c>
      <c r="E54" s="57">
        <v>0.35</v>
      </c>
    </row>
    <row r="55" spans="1:5" ht="15.75">
      <c r="A55" s="58"/>
      <c r="B55" s="98"/>
      <c r="C55" s="99"/>
      <c r="D55" s="100"/>
      <c r="E55" s="101"/>
    </row>
    <row r="56" spans="1:5" ht="15.75">
      <c r="A56" s="90"/>
      <c r="B56" s="98"/>
      <c r="C56" s="99"/>
      <c r="D56" s="100"/>
      <c r="E56" s="101"/>
    </row>
    <row r="57" spans="2:3" ht="15.75">
      <c r="B57" s="54" t="s">
        <v>79</v>
      </c>
      <c r="C57" s="53" t="s">
        <v>80</v>
      </c>
    </row>
    <row r="58" spans="2:3" ht="15.75">
      <c r="B58" s="54"/>
      <c r="C58" s="54"/>
    </row>
    <row r="59" spans="2:3" ht="15.75">
      <c r="B59" s="54" t="s">
        <v>81</v>
      </c>
      <c r="C59" s="53" t="s">
        <v>82</v>
      </c>
    </row>
  </sheetData>
  <sheetProtection/>
  <mergeCells count="9">
    <mergeCell ref="C5:C9"/>
    <mergeCell ref="D5:E5"/>
    <mergeCell ref="D6:E6"/>
    <mergeCell ref="D7:E7"/>
    <mergeCell ref="D8:E8"/>
    <mergeCell ref="D1:E1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M59"/>
  <sheetViews>
    <sheetView view="pageBreakPreview" zoomScale="60" zoomScaleNormal="75" zoomScalePageLayoutView="0" workbookViewId="0" topLeftCell="A1">
      <pane xSplit="2" ySplit="3" topLeftCell="C11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F20" sqref="F20:H32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161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99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7729.9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7729.9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688270.3</v>
      </c>
      <c r="E10" s="12">
        <v>7.42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78844.98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250448.76</v>
      </c>
      <c r="E12" s="15">
        <v>2.7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89976.04</v>
      </c>
      <c r="E13" s="19">
        <v>0.97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63075.98</v>
      </c>
      <c r="E14" s="19">
        <v>0.68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7420.7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50089.75</v>
      </c>
      <c r="E16" s="19">
        <v>0.54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1855.18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35248.34</v>
      </c>
      <c r="E18" s="19">
        <v>0.38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1855.18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290335.05</v>
      </c>
      <c r="E20" s="15">
        <v>3.12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115484.71</v>
      </c>
      <c r="E21" s="24">
        <v>2.49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47306.99</v>
      </c>
      <c r="E22" s="19">
        <v>1.02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20870.73</v>
      </c>
      <c r="E23" s="19">
        <v>0.45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35712.14</v>
      </c>
      <c r="E24" s="19">
        <v>0.77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11594.85</v>
      </c>
      <c r="E25" s="19">
        <v>0.25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v>174850.34</v>
      </c>
      <c r="E26" s="24">
        <v>3.75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76062.22</v>
      </c>
      <c r="E27" s="19">
        <v>1.64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34784.55</v>
      </c>
      <c r="E28" s="19">
        <v>0.75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12058.64</v>
      </c>
      <c r="E29" s="19">
        <v>0.26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8348.29</v>
      </c>
      <c r="E30" s="19">
        <v>0.18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8812.09</v>
      </c>
      <c r="E31" s="19">
        <v>0.19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34784.55</v>
      </c>
      <c r="E32" s="19">
        <v>0.75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138</v>
      </c>
      <c r="C33" s="14" t="s">
        <v>17</v>
      </c>
      <c r="D33" s="75">
        <v>11131.06</v>
      </c>
      <c r="E33" s="75">
        <v>0.12</v>
      </c>
      <c r="F33" s="66"/>
      <c r="G33" s="67"/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4810.56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107600.21</v>
      </c>
      <c r="E35" s="15">
        <v>1.16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79772.57</v>
      </c>
      <c r="E36" s="34">
        <v>0.86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27827.64</v>
      </c>
      <c r="E37" s="34">
        <v>0.3</v>
      </c>
      <c r="I37" s="35"/>
    </row>
    <row r="38" spans="1:10" s="16" customFormat="1" ht="15.75">
      <c r="A38" s="30">
        <v>8</v>
      </c>
      <c r="B38" s="29" t="s">
        <v>71</v>
      </c>
      <c r="C38" s="39"/>
      <c r="D38" s="12">
        <v>233752.18</v>
      </c>
      <c r="E38" s="12">
        <v>2.52</v>
      </c>
      <c r="J38" s="40"/>
    </row>
    <row r="39" spans="1:10" s="16" customFormat="1" ht="15.75">
      <c r="A39" s="30">
        <v>9</v>
      </c>
      <c r="B39" s="29" t="s">
        <v>72</v>
      </c>
      <c r="C39" s="39"/>
      <c r="D39" s="12">
        <v>29400</v>
      </c>
      <c r="E39" s="12">
        <v>0.32</v>
      </c>
      <c r="J39" s="40"/>
    </row>
    <row r="40" spans="1:10" s="16" customFormat="1" ht="15.75">
      <c r="A40" s="30">
        <v>10</v>
      </c>
      <c r="B40" s="29" t="s">
        <v>94</v>
      </c>
      <c r="C40" s="39"/>
      <c r="D40" s="12">
        <v>3877.95</v>
      </c>
      <c r="E40" s="12">
        <v>0.04</v>
      </c>
      <c r="J40" s="40"/>
    </row>
    <row r="41" spans="1:10" s="16" customFormat="1" ht="15.75">
      <c r="A41" s="30">
        <v>11</v>
      </c>
      <c r="B41" s="37" t="s">
        <v>157</v>
      </c>
      <c r="C41" s="14" t="s">
        <v>17</v>
      </c>
      <c r="D41" s="12">
        <v>212417.65</v>
      </c>
      <c r="E41" s="12">
        <v>2.29</v>
      </c>
      <c r="J41" s="40"/>
    </row>
    <row r="42" spans="1:10" ht="15.75">
      <c r="A42" s="30">
        <v>12</v>
      </c>
      <c r="B42" s="37" t="s">
        <v>73</v>
      </c>
      <c r="C42" s="31"/>
      <c r="D42" s="15">
        <v>1910888.7</v>
      </c>
      <c r="E42" s="15">
        <v>20.59</v>
      </c>
      <c r="G42" s="13"/>
      <c r="I42" s="13"/>
      <c r="J42" s="13"/>
    </row>
    <row r="43" spans="1:10" ht="93.75" customHeight="1">
      <c r="A43" s="30">
        <v>13</v>
      </c>
      <c r="B43" s="41" t="s">
        <v>167</v>
      </c>
      <c r="C43" s="42" t="s">
        <v>84</v>
      </c>
      <c r="D43" s="15">
        <v>286624.69</v>
      </c>
      <c r="E43" s="15">
        <v>3.09</v>
      </c>
      <c r="F43" s="13"/>
      <c r="G43" s="13"/>
      <c r="J43" s="13"/>
    </row>
    <row r="44" spans="1:10" ht="15.75">
      <c r="A44" s="30">
        <v>14</v>
      </c>
      <c r="B44" s="43" t="s">
        <v>75</v>
      </c>
      <c r="C44" s="44"/>
      <c r="D44" s="45">
        <v>2197513.39</v>
      </c>
      <c r="E44" s="45">
        <v>23.68</v>
      </c>
      <c r="G44" s="13"/>
      <c r="I44" s="13"/>
      <c r="J44" s="13"/>
    </row>
    <row r="45" spans="1:5" ht="15.75">
      <c r="A45" s="30">
        <v>15</v>
      </c>
      <c r="B45" s="37" t="s">
        <v>76</v>
      </c>
      <c r="C45" s="31"/>
      <c r="D45" s="15">
        <v>161554.91</v>
      </c>
      <c r="E45" s="15">
        <v>1.9</v>
      </c>
    </row>
    <row r="46" spans="1:5" ht="15.75">
      <c r="A46" s="17"/>
      <c r="B46" s="46"/>
      <c r="C46" s="46" t="s">
        <v>219</v>
      </c>
      <c r="D46" s="47">
        <v>146868.1</v>
      </c>
      <c r="E46" s="47">
        <v>1.73</v>
      </c>
    </row>
    <row r="47" spans="1:5" ht="15.75">
      <c r="A47" s="17"/>
      <c r="B47" s="46"/>
      <c r="C47" s="46" t="s">
        <v>220</v>
      </c>
      <c r="D47" s="47">
        <v>14686.81</v>
      </c>
      <c r="E47" s="47">
        <v>0.17</v>
      </c>
    </row>
    <row r="48" spans="1:5" ht="87.75" customHeight="1">
      <c r="A48" s="3">
        <v>16</v>
      </c>
      <c r="B48" s="49" t="s">
        <v>74</v>
      </c>
      <c r="C48" s="50" t="s">
        <v>85</v>
      </c>
      <c r="D48" s="52">
        <v>16155.49</v>
      </c>
      <c r="E48" s="52">
        <v>0.19</v>
      </c>
    </row>
    <row r="49" spans="1:5" ht="15.75">
      <c r="A49" s="3">
        <v>17</v>
      </c>
      <c r="B49" s="43" t="s">
        <v>77</v>
      </c>
      <c r="C49" s="44"/>
      <c r="D49" s="45">
        <v>177710.4</v>
      </c>
      <c r="E49" s="45">
        <v>2.09</v>
      </c>
    </row>
    <row r="50" spans="1:9" ht="15.75">
      <c r="A50" s="3">
        <v>18</v>
      </c>
      <c r="B50" s="43" t="s">
        <v>78</v>
      </c>
      <c r="C50" s="44"/>
      <c r="D50" s="45">
        <v>2375223.79</v>
      </c>
      <c r="E50" s="45">
        <v>25.77</v>
      </c>
      <c r="I50" s="22"/>
    </row>
    <row r="51" spans="1:13" ht="18" customHeight="1">
      <c r="A51" s="3">
        <v>19</v>
      </c>
      <c r="B51" s="29" t="s">
        <v>120</v>
      </c>
      <c r="C51" s="14" t="s">
        <v>218</v>
      </c>
      <c r="D51" s="15">
        <v>3710.35</v>
      </c>
      <c r="E51" s="15">
        <v>0.12</v>
      </c>
      <c r="F51" s="13"/>
      <c r="G51" s="13"/>
      <c r="H51" s="13"/>
      <c r="J51" s="13"/>
      <c r="M51" s="16"/>
    </row>
    <row r="52" spans="4:5" ht="15.75">
      <c r="D52" s="53"/>
      <c r="E52" s="53"/>
    </row>
    <row r="57" spans="2:3" ht="15.75">
      <c r="B57" s="54" t="s">
        <v>79</v>
      </c>
      <c r="C57" s="53" t="s">
        <v>80</v>
      </c>
    </row>
    <row r="58" spans="2:3" ht="15.75">
      <c r="B58" s="54"/>
      <c r="C58" s="54"/>
    </row>
    <row r="59" spans="2:3" ht="15.75">
      <c r="B59" s="54" t="s">
        <v>81</v>
      </c>
      <c r="C59" s="53" t="s">
        <v>82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M56"/>
  <sheetViews>
    <sheetView view="pageBreakPreview" zoomScale="60" zoomScaleNormal="75" zoomScalePageLayoutView="0" workbookViewId="0" topLeftCell="A2">
      <pane xSplit="3" ySplit="6" topLeftCell="D19" activePane="bottomRight" state="frozen"/>
      <selection pane="topLeft" activeCell="A2" sqref="A2"/>
      <selection pane="topRight" activeCell="D2" sqref="D2"/>
      <selection pane="bottomLeft" activeCell="A8" sqref="A8"/>
      <selection pane="bottomRight" activeCell="F20" sqref="F20:H34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162</v>
      </c>
      <c r="C2" s="126"/>
      <c r="D2" s="126"/>
      <c r="E2" s="126"/>
    </row>
    <row r="3" spans="1:9" ht="19.5" customHeight="1">
      <c r="A3" s="3"/>
      <c r="B3" s="4" t="s">
        <v>0</v>
      </c>
      <c r="C3" s="136" t="s">
        <v>100</v>
      </c>
      <c r="D3" s="137"/>
      <c r="E3" s="138"/>
      <c r="I3" s="5"/>
    </row>
    <row r="4" spans="1:5" ht="51.75" customHeight="1" hidden="1">
      <c r="A4" s="3"/>
      <c r="B4" s="4" t="s">
        <v>1</v>
      </c>
      <c r="C4" s="133" t="s">
        <v>2</v>
      </c>
      <c r="D4" s="134"/>
      <c r="E4" s="135"/>
    </row>
    <row r="5" spans="1:9" ht="21" customHeight="1">
      <c r="A5" s="3"/>
      <c r="B5" s="7" t="s">
        <v>3</v>
      </c>
      <c r="C5" s="141" t="s">
        <v>4</v>
      </c>
      <c r="D5" s="139">
        <v>3889.4</v>
      </c>
      <c r="E5" s="140"/>
      <c r="I5" s="5"/>
    </row>
    <row r="6" spans="1:5" ht="14.25" customHeight="1" hidden="1">
      <c r="A6" s="3"/>
      <c r="B6" s="7" t="s">
        <v>5</v>
      </c>
      <c r="C6" s="142"/>
      <c r="D6" s="139">
        <v>3048.1</v>
      </c>
      <c r="E6" s="140"/>
    </row>
    <row r="7" spans="1:5" ht="15.75">
      <c r="A7" s="3"/>
      <c r="B7" s="7" t="s">
        <v>6</v>
      </c>
      <c r="C7" s="142"/>
      <c r="D7" s="139">
        <v>3889.4</v>
      </c>
      <c r="E7" s="140"/>
    </row>
    <row r="8" spans="1:5" ht="15.75">
      <c r="A8" s="3"/>
      <c r="B8" s="7" t="s">
        <v>7</v>
      </c>
      <c r="C8" s="142"/>
      <c r="D8" s="139">
        <v>0</v>
      </c>
      <c r="E8" s="140"/>
    </row>
    <row r="9" spans="1:5" ht="54" customHeight="1">
      <c r="A9" s="3"/>
      <c r="B9" s="8" t="s">
        <v>8</v>
      </c>
      <c r="C9" s="143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345378.72</v>
      </c>
      <c r="E10" s="12">
        <v>7.4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39671.88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129283.66</v>
      </c>
      <c r="E12" s="15">
        <v>2.77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46206.07</v>
      </c>
      <c r="E13" s="19">
        <v>0.99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32670.96</v>
      </c>
      <c r="E14" s="19">
        <v>0.7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3733.82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26136.77</v>
      </c>
      <c r="E16" s="19">
        <v>0.56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933.46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18669.12</v>
      </c>
      <c r="E18" s="19">
        <v>0.4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933.46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139318.3</v>
      </c>
      <c r="E20" s="15">
        <v>2.98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62074.83</v>
      </c>
      <c r="E21" s="24">
        <v>2.66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25436.68</v>
      </c>
      <c r="E22" s="19">
        <v>1.09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11201.47</v>
      </c>
      <c r="E23" s="19">
        <v>0.48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19135.85</v>
      </c>
      <c r="E24" s="19">
        <v>0.82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6300.83</v>
      </c>
      <c r="E25" s="19">
        <v>0.27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v>77243.47</v>
      </c>
      <c r="E26" s="24">
        <v>3.3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33371.05</v>
      </c>
      <c r="E27" s="19">
        <v>1.43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15402.02</v>
      </c>
      <c r="E28" s="19">
        <v>0.66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5367.37</v>
      </c>
      <c r="E29" s="19">
        <v>0.23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3733.82</v>
      </c>
      <c r="E30" s="19">
        <v>0.16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3967.19</v>
      </c>
      <c r="E31" s="19">
        <v>0.17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15402.02</v>
      </c>
      <c r="E32" s="19">
        <v>0.66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5600.74</v>
      </c>
      <c r="E33" s="75">
        <v>0.12</v>
      </c>
      <c r="F33" s="13"/>
      <c r="G33" s="13"/>
      <c r="H33" s="2"/>
      <c r="I33" s="20"/>
    </row>
    <row r="34" spans="1:13" ht="47.25">
      <c r="A34" s="3">
        <v>6</v>
      </c>
      <c r="B34" s="29" t="s">
        <v>124</v>
      </c>
      <c r="C34" s="14" t="s">
        <v>125</v>
      </c>
      <c r="D34" s="15">
        <v>2300.64</v>
      </c>
      <c r="E34" s="15">
        <v>0.05</v>
      </c>
      <c r="F34" s="13"/>
      <c r="G34" s="13"/>
      <c r="J34" s="13"/>
      <c r="M34" s="16"/>
    </row>
    <row r="35" spans="1:10" ht="14.25" customHeight="1">
      <c r="A35" s="3">
        <v>7</v>
      </c>
      <c r="B35" s="29" t="s">
        <v>65</v>
      </c>
      <c r="C35" s="31"/>
      <c r="D35" s="15">
        <v>52740.26</v>
      </c>
      <c r="E35" s="15">
        <v>1.13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39205.15</v>
      </c>
      <c r="E36" s="34">
        <v>0.84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13535.11</v>
      </c>
      <c r="E37" s="34">
        <v>0.29</v>
      </c>
      <c r="I37" s="35"/>
    </row>
    <row r="38" spans="1:10" s="16" customFormat="1" ht="15.75">
      <c r="A38" s="30">
        <v>8</v>
      </c>
      <c r="B38" s="29" t="s">
        <v>71</v>
      </c>
      <c r="C38" s="39"/>
      <c r="D38" s="12">
        <v>116850.96</v>
      </c>
      <c r="E38" s="12">
        <v>2.5</v>
      </c>
      <c r="J38" s="40"/>
    </row>
    <row r="39" spans="1:10" s="16" customFormat="1" ht="15.75">
      <c r="A39" s="30">
        <v>9</v>
      </c>
      <c r="B39" s="29" t="s">
        <v>72</v>
      </c>
      <c r="C39" s="39"/>
      <c r="D39" s="12">
        <v>29400</v>
      </c>
      <c r="E39" s="12">
        <v>0.63</v>
      </c>
      <c r="J39" s="40"/>
    </row>
    <row r="40" spans="1:10" s="16" customFormat="1" ht="15.75">
      <c r="A40" s="30">
        <v>10</v>
      </c>
      <c r="B40" s="37" t="s">
        <v>157</v>
      </c>
      <c r="C40" s="14" t="s">
        <v>17</v>
      </c>
      <c r="D40" s="12">
        <v>111547.99</v>
      </c>
      <c r="E40" s="12">
        <v>2.39</v>
      </c>
      <c r="J40" s="40"/>
    </row>
    <row r="41" spans="1:10" ht="15.75">
      <c r="A41" s="30">
        <v>11</v>
      </c>
      <c r="B41" s="37" t="s">
        <v>73</v>
      </c>
      <c r="C41" s="31"/>
      <c r="D41" s="65">
        <v>972093.2</v>
      </c>
      <c r="E41" s="15">
        <v>20.82</v>
      </c>
      <c r="G41" s="13"/>
      <c r="I41" s="13"/>
      <c r="J41" s="13"/>
    </row>
    <row r="42" spans="1:10" ht="93.75" customHeight="1">
      <c r="A42" s="30">
        <v>12</v>
      </c>
      <c r="B42" s="41" t="s">
        <v>167</v>
      </c>
      <c r="C42" s="42" t="s">
        <v>84</v>
      </c>
      <c r="D42" s="15">
        <v>145619.14</v>
      </c>
      <c r="E42" s="15">
        <v>3.12</v>
      </c>
      <c r="F42" s="13"/>
      <c r="G42" s="13"/>
      <c r="J42" s="13"/>
    </row>
    <row r="43" spans="1:10" ht="23.25" customHeight="1">
      <c r="A43" s="30">
        <v>13</v>
      </c>
      <c r="B43" s="43" t="s">
        <v>75</v>
      </c>
      <c r="C43" s="44"/>
      <c r="D43" s="45">
        <v>1117712.34</v>
      </c>
      <c r="E43" s="45">
        <v>23.94</v>
      </c>
      <c r="G43" s="13"/>
      <c r="I43" s="13"/>
      <c r="J43" s="13"/>
    </row>
    <row r="44" spans="1:5" ht="23.25" customHeight="1">
      <c r="A44" s="30">
        <v>14</v>
      </c>
      <c r="B44" s="37" t="s">
        <v>76</v>
      </c>
      <c r="C44" s="31"/>
      <c r="D44" s="15">
        <v>243865.38</v>
      </c>
      <c r="E44" s="15">
        <v>5.7</v>
      </c>
    </row>
    <row r="45" spans="1:5" ht="16.5" customHeight="1">
      <c r="A45" s="17"/>
      <c r="B45" s="46"/>
      <c r="C45" s="2" t="s">
        <v>212</v>
      </c>
      <c r="D45" s="47">
        <v>42005.52</v>
      </c>
      <c r="E45" s="47">
        <v>0.98</v>
      </c>
    </row>
    <row r="46" spans="1:5" ht="16.5" customHeight="1">
      <c r="A46" s="17"/>
      <c r="B46" s="46"/>
      <c r="C46" s="46" t="s">
        <v>217</v>
      </c>
      <c r="D46" s="47">
        <v>83233.16</v>
      </c>
      <c r="E46" s="47">
        <v>1.95</v>
      </c>
    </row>
    <row r="47" spans="1:5" ht="16.5" customHeight="1">
      <c r="A47" s="17"/>
      <c r="B47" s="46"/>
      <c r="C47" s="46" t="s">
        <v>215</v>
      </c>
      <c r="D47" s="47">
        <v>118626.7</v>
      </c>
      <c r="E47" s="47">
        <v>2.77</v>
      </c>
    </row>
    <row r="48" spans="1:5" ht="96" customHeight="1">
      <c r="A48" s="3">
        <v>15</v>
      </c>
      <c r="B48" s="49" t="s">
        <v>74</v>
      </c>
      <c r="C48" s="50" t="s">
        <v>85</v>
      </c>
      <c r="D48" s="51">
        <v>24386.54</v>
      </c>
      <c r="E48" s="52">
        <v>0.57</v>
      </c>
    </row>
    <row r="49" spans="1:5" ht="19.5" customHeight="1">
      <c r="A49" s="3">
        <v>16</v>
      </c>
      <c r="B49" s="43" t="s">
        <v>77</v>
      </c>
      <c r="C49" s="44"/>
      <c r="D49" s="45">
        <v>268251.92</v>
      </c>
      <c r="E49" s="45">
        <v>6.27</v>
      </c>
    </row>
    <row r="50" spans="1:9" ht="19.5" customHeight="1">
      <c r="A50" s="3">
        <v>17</v>
      </c>
      <c r="B50" s="43" t="s">
        <v>78</v>
      </c>
      <c r="C50" s="44"/>
      <c r="D50" s="45">
        <v>1385964.26</v>
      </c>
      <c r="E50" s="45">
        <v>30.21</v>
      </c>
      <c r="I50" s="22"/>
    </row>
    <row r="51" spans="1:13" ht="18" customHeight="1">
      <c r="A51" s="3">
        <v>18</v>
      </c>
      <c r="B51" s="29" t="s">
        <v>120</v>
      </c>
      <c r="C51" s="14" t="s">
        <v>218</v>
      </c>
      <c r="D51" s="15">
        <v>6067.46</v>
      </c>
      <c r="E51" s="15">
        <v>0.39</v>
      </c>
      <c r="F51" s="13"/>
      <c r="G51" s="13"/>
      <c r="H51" s="13"/>
      <c r="J51" s="13"/>
      <c r="M51" s="16"/>
    </row>
    <row r="54" spans="2:3" ht="15.75">
      <c r="B54" s="54" t="s">
        <v>79</v>
      </c>
      <c r="C54" s="53" t="s">
        <v>80</v>
      </c>
    </row>
    <row r="55" spans="2:3" ht="15.75">
      <c r="B55" s="54"/>
      <c r="C55" s="54"/>
    </row>
    <row r="56" spans="2:3" ht="15.75">
      <c r="B56" s="54" t="s">
        <v>81</v>
      </c>
      <c r="C56" s="53" t="s">
        <v>82</v>
      </c>
    </row>
  </sheetData>
  <sheetProtection/>
  <mergeCells count="9">
    <mergeCell ref="C5:C9"/>
    <mergeCell ref="D5:E5"/>
    <mergeCell ref="D6:E6"/>
    <mergeCell ref="D7:E7"/>
    <mergeCell ref="D8:E8"/>
    <mergeCell ref="D1:E1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M57"/>
  <sheetViews>
    <sheetView view="pageBreakPreview" zoomScale="62" zoomScaleNormal="75" zoomScaleSheetLayoutView="62" zoomScalePageLayoutView="0" workbookViewId="0" topLeftCell="A1">
      <pane xSplit="2" ySplit="3" topLeftCell="C14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J35" sqref="J35:J36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163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101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7799.6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7799.6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694476.38</v>
      </c>
      <c r="E10" s="12">
        <v>7.42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79555.92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237731.81</v>
      </c>
      <c r="E12" s="15">
        <v>2.54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85171.63</v>
      </c>
      <c r="E13" s="19">
        <v>0.91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59900.93</v>
      </c>
      <c r="E14" s="19">
        <v>0.64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7487.62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47733.55</v>
      </c>
      <c r="E16" s="19">
        <v>0.51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1871.9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33694.27</v>
      </c>
      <c r="E18" s="19">
        <v>0.36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1871.9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273765.97</v>
      </c>
      <c r="E20" s="15">
        <v>2.93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105294.61</v>
      </c>
      <c r="E21" s="24">
        <v>2.25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49605.46</v>
      </c>
      <c r="E22" s="19">
        <v>1.06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23398.8</v>
      </c>
      <c r="E23" s="19">
        <v>0.5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21526.9</v>
      </c>
      <c r="E24" s="19">
        <v>0.46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10763.45</v>
      </c>
      <c r="E25" s="19">
        <v>0.23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v>168471.36</v>
      </c>
      <c r="E26" s="24">
        <v>3.61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73004.26</v>
      </c>
      <c r="E27" s="19">
        <v>1.56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33694.27</v>
      </c>
      <c r="E28" s="19">
        <v>0.72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11699.4</v>
      </c>
      <c r="E29" s="19">
        <v>0.25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7955.59</v>
      </c>
      <c r="E30" s="19">
        <v>0.17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8423.57</v>
      </c>
      <c r="E31" s="19">
        <v>0.18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33694.27</v>
      </c>
      <c r="E32" s="19">
        <v>0.72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v>11231.42</v>
      </c>
      <c r="E33" s="75">
        <v>0.12</v>
      </c>
      <c r="F33" s="13"/>
      <c r="G33" s="13"/>
      <c r="H33" s="2"/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4700.4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108570.43</v>
      </c>
      <c r="E35" s="15">
        <v>1.16</v>
      </c>
      <c r="F35" s="13"/>
      <c r="G35" s="13"/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80491.87</v>
      </c>
      <c r="E36" s="34">
        <v>0.86</v>
      </c>
      <c r="F36" s="13"/>
      <c r="G36" s="13"/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28078.56</v>
      </c>
      <c r="E37" s="34">
        <v>0.3</v>
      </c>
      <c r="F37" s="13"/>
      <c r="G37" s="13"/>
      <c r="I37" s="35"/>
    </row>
    <row r="38" spans="1:10" s="16" customFormat="1" ht="15.75">
      <c r="A38" s="30">
        <v>8</v>
      </c>
      <c r="B38" s="29" t="s">
        <v>71</v>
      </c>
      <c r="C38" s="39"/>
      <c r="D38" s="12">
        <v>233701.92</v>
      </c>
      <c r="E38" s="12">
        <v>2.5</v>
      </c>
      <c r="F38" s="13"/>
      <c r="G38" s="13"/>
      <c r="H38" s="2"/>
      <c r="J38" s="40"/>
    </row>
    <row r="39" spans="1:10" s="16" customFormat="1" ht="15.75">
      <c r="A39" s="30">
        <v>9</v>
      </c>
      <c r="B39" s="29" t="s">
        <v>72</v>
      </c>
      <c r="C39" s="39"/>
      <c r="D39" s="12">
        <v>29400</v>
      </c>
      <c r="E39" s="12">
        <v>0.31</v>
      </c>
      <c r="F39" s="13"/>
      <c r="G39" s="13"/>
      <c r="H39" s="2"/>
      <c r="J39" s="40"/>
    </row>
    <row r="40" spans="1:10" s="16" customFormat="1" ht="15.75">
      <c r="A40" s="30">
        <v>10</v>
      </c>
      <c r="B40" s="37" t="s">
        <v>157</v>
      </c>
      <c r="C40" s="14" t="s">
        <v>17</v>
      </c>
      <c r="D40" s="12">
        <v>224628.48</v>
      </c>
      <c r="E40" s="12">
        <v>2.4</v>
      </c>
      <c r="F40" s="13"/>
      <c r="G40" s="13"/>
      <c r="H40" s="2"/>
      <c r="J40" s="40"/>
    </row>
    <row r="41" spans="1:10" ht="15.75">
      <c r="A41" s="30">
        <v>11</v>
      </c>
      <c r="B41" s="37" t="s">
        <v>73</v>
      </c>
      <c r="C41" s="31"/>
      <c r="D41" s="15">
        <v>1897762.73</v>
      </c>
      <c r="E41" s="15">
        <v>20.28</v>
      </c>
      <c r="F41" s="13"/>
      <c r="G41" s="13"/>
      <c r="I41" s="13"/>
      <c r="J41" s="13"/>
    </row>
    <row r="42" spans="1:10" ht="93.75" customHeight="1">
      <c r="A42" s="30">
        <v>12</v>
      </c>
      <c r="B42" s="41" t="s">
        <v>167</v>
      </c>
      <c r="C42" s="42" t="s">
        <v>84</v>
      </c>
      <c r="D42" s="15">
        <v>284529.41</v>
      </c>
      <c r="E42" s="15">
        <v>3.04</v>
      </c>
      <c r="F42" s="13"/>
      <c r="G42" s="13"/>
      <c r="J42" s="13"/>
    </row>
    <row r="43" spans="1:10" ht="15.75">
      <c r="A43" s="30">
        <v>13</v>
      </c>
      <c r="B43" s="43" t="s">
        <v>75</v>
      </c>
      <c r="C43" s="44"/>
      <c r="D43" s="45">
        <v>2182292.14</v>
      </c>
      <c r="E43" s="45">
        <v>23.32</v>
      </c>
      <c r="G43" s="13"/>
      <c r="I43" s="13"/>
      <c r="J43" s="13"/>
    </row>
    <row r="44" spans="1:5" ht="15.75">
      <c r="A44" s="30">
        <v>14</v>
      </c>
      <c r="B44" s="37" t="s">
        <v>76</v>
      </c>
      <c r="C44" s="31"/>
      <c r="D44" s="15">
        <v>375940.72</v>
      </c>
      <c r="E44" s="15">
        <v>4.38</v>
      </c>
    </row>
    <row r="45" spans="1:5" ht="15.75">
      <c r="A45" s="17"/>
      <c r="B45" s="46"/>
      <c r="C45" s="2" t="s">
        <v>212</v>
      </c>
      <c r="D45" s="47">
        <v>60056.92</v>
      </c>
      <c r="E45" s="47">
        <v>0.7</v>
      </c>
    </row>
    <row r="46" spans="1:5" ht="15.75">
      <c r="A46" s="17"/>
      <c r="B46" s="46"/>
      <c r="C46" s="46" t="s">
        <v>211</v>
      </c>
      <c r="D46" s="47">
        <v>34318.24</v>
      </c>
      <c r="E46" s="47">
        <v>0.4</v>
      </c>
    </row>
    <row r="47" spans="1:5" ht="15.75">
      <c r="A47" s="17"/>
      <c r="B47" s="46"/>
      <c r="C47" s="122" t="s">
        <v>196</v>
      </c>
      <c r="D47" s="47">
        <v>281565.56</v>
      </c>
      <c r="E47" s="47">
        <v>3.28</v>
      </c>
    </row>
    <row r="48" spans="1:5" ht="86.25" customHeight="1">
      <c r="A48" s="3">
        <v>15</v>
      </c>
      <c r="B48" s="49" t="s">
        <v>74</v>
      </c>
      <c r="C48" s="50" t="s">
        <v>85</v>
      </c>
      <c r="D48" s="51">
        <v>37594.07</v>
      </c>
      <c r="E48" s="52">
        <v>0.44</v>
      </c>
    </row>
    <row r="49" spans="1:5" ht="15.75">
      <c r="A49" s="3">
        <v>16</v>
      </c>
      <c r="B49" s="43" t="s">
        <v>77</v>
      </c>
      <c r="C49" s="44"/>
      <c r="D49" s="45">
        <v>413534.79</v>
      </c>
      <c r="E49" s="45">
        <v>4.82</v>
      </c>
    </row>
    <row r="50" spans="1:9" ht="15.75">
      <c r="A50" s="3">
        <v>17</v>
      </c>
      <c r="B50" s="43" t="s">
        <v>78</v>
      </c>
      <c r="C50" s="44"/>
      <c r="D50" s="45">
        <v>2595826.93</v>
      </c>
      <c r="E50" s="45">
        <v>28.14</v>
      </c>
      <c r="I50" s="22"/>
    </row>
    <row r="51" spans="1:13" ht="18" customHeight="1" hidden="1">
      <c r="A51" s="3">
        <v>18</v>
      </c>
      <c r="B51" s="29" t="s">
        <v>64</v>
      </c>
      <c r="C51" s="14" t="s">
        <v>54</v>
      </c>
      <c r="D51" s="15">
        <v>0</v>
      </c>
      <c r="E51" s="15"/>
      <c r="F51" s="13"/>
      <c r="G51" s="13"/>
      <c r="H51" s="13"/>
      <c r="J51" s="13"/>
      <c r="M51" s="16"/>
    </row>
    <row r="52" spans="1:10" ht="15.75" hidden="1">
      <c r="A52" s="3">
        <v>19</v>
      </c>
      <c r="B52" s="37" t="s">
        <v>70</v>
      </c>
      <c r="C52" s="38" t="s">
        <v>17</v>
      </c>
      <c r="D52" s="15">
        <v>0</v>
      </c>
      <c r="E52" s="15"/>
      <c r="J52" s="13"/>
    </row>
    <row r="55" spans="2:3" ht="15.75">
      <c r="B55" s="54" t="s">
        <v>79</v>
      </c>
      <c r="C55" s="53" t="s">
        <v>80</v>
      </c>
    </row>
    <row r="56" spans="2:3" ht="15.75">
      <c r="B56" s="54"/>
      <c r="C56" s="54"/>
    </row>
    <row r="57" spans="2:3" ht="15.75">
      <c r="B57" s="54" t="s">
        <v>81</v>
      </c>
      <c r="C57" s="53" t="s">
        <v>82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M66"/>
  <sheetViews>
    <sheetView view="pageBreakPreview" zoomScale="60" zoomScalePageLayoutView="0" workbookViewId="0" topLeftCell="A1">
      <pane xSplit="3" ySplit="7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29" sqref="K29"/>
    </sheetView>
  </sheetViews>
  <sheetFormatPr defaultColWidth="10.25390625" defaultRowHeight="12.75"/>
  <cols>
    <col min="1" max="1" width="6.625" style="1" customWidth="1"/>
    <col min="2" max="2" width="83.125" style="2" customWidth="1"/>
    <col min="3" max="3" width="85.75390625" style="2" customWidth="1"/>
    <col min="4" max="4" width="17.00390625" style="2" customWidth="1"/>
    <col min="5" max="5" width="17.37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customWidth="1"/>
    <col min="10" max="10" width="1.7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24" t="s">
        <v>143</v>
      </c>
      <c r="E1" s="124"/>
      <c r="F1" s="125"/>
    </row>
    <row r="2" spans="2:5" ht="42.75" customHeight="1">
      <c r="B2" s="126" t="s">
        <v>190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118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f>SUM(D7:E8)</f>
        <v>3840.1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3840.1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63.75" customHeight="1">
      <c r="A9" s="3"/>
      <c r="B9" s="8" t="s">
        <v>8</v>
      </c>
      <c r="C9" s="130"/>
      <c r="D9" s="7" t="s">
        <v>9</v>
      </c>
      <c r="E9" s="7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f>E10*12*D5</f>
        <v>342844.13</v>
      </c>
      <c r="E10" s="12">
        <v>7.44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f>E11*D5*12</f>
        <v>39169.02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f>E12*D5*12</f>
        <v>119350.31</v>
      </c>
      <c r="E12" s="15">
        <v>2.59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f aca="true" t="shared" si="0" ref="D13:D19">E13*12*$D$5</f>
        <v>0</v>
      </c>
      <c r="E13" s="19">
        <f aca="true" t="shared" si="1" ref="E13:E19">$E$12*I13</f>
        <v>0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f t="shared" si="0"/>
        <v>0</v>
      </c>
      <c r="E14" s="19">
        <f t="shared" si="1"/>
        <v>0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f t="shared" si="0"/>
        <v>0</v>
      </c>
      <c r="E15" s="19">
        <f t="shared" si="1"/>
        <v>0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f t="shared" si="0"/>
        <v>0</v>
      </c>
      <c r="E16" s="19">
        <f t="shared" si="1"/>
        <v>0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f t="shared" si="0"/>
        <v>0</v>
      </c>
      <c r="E17" s="19">
        <f t="shared" si="1"/>
        <v>0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f t="shared" si="0"/>
        <v>0</v>
      </c>
      <c r="E18" s="19">
        <f t="shared" si="1"/>
        <v>0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f t="shared" si="0"/>
        <v>0</v>
      </c>
      <c r="E19" s="19">
        <f t="shared" si="1"/>
        <v>0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f>SUM(D26,D21)</f>
        <v>0</v>
      </c>
      <c r="E20" s="15">
        <f>3.49-0.12</f>
        <v>3.37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f>SUM(D22:D25)</f>
        <v>0</v>
      </c>
      <c r="E21" s="24">
        <f>E20*I21</f>
        <v>0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f>E22*6*$D$5</f>
        <v>0</v>
      </c>
      <c r="E22" s="19">
        <f>$E$21*I22</f>
        <v>0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f>E23*6*$D$5</f>
        <v>0</v>
      </c>
      <c r="E23" s="19">
        <f>$E$21*I23</f>
        <v>0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f>E24*6*$D$5</f>
        <v>0</v>
      </c>
      <c r="E24" s="19">
        <f>$E$21*I24</f>
        <v>0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f>E25*6*$D$5</f>
        <v>0</v>
      </c>
      <c r="E25" s="19">
        <f>$E$21*I25</f>
        <v>0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f>SUM(D27:D32)</f>
        <v>0</v>
      </c>
      <c r="E26" s="24">
        <f>I26*E20</f>
        <v>0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f aca="true" t="shared" si="2" ref="D27:D32">E27*6*$D$5</f>
        <v>0</v>
      </c>
      <c r="E27" s="19">
        <f aca="true" t="shared" si="3" ref="E27:E32">$E$26*I27</f>
        <v>0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f t="shared" si="2"/>
        <v>0</v>
      </c>
      <c r="E28" s="19">
        <f t="shared" si="3"/>
        <v>0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f t="shared" si="2"/>
        <v>0</v>
      </c>
      <c r="E29" s="19">
        <f t="shared" si="3"/>
        <v>0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f t="shared" si="2"/>
        <v>0</v>
      </c>
      <c r="E30" s="19">
        <f t="shared" si="3"/>
        <v>0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f t="shared" si="2"/>
        <v>0</v>
      </c>
      <c r="E31" s="19">
        <f t="shared" si="3"/>
        <v>0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f t="shared" si="2"/>
        <v>0</v>
      </c>
      <c r="E32" s="19">
        <f t="shared" si="3"/>
        <v>0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141</v>
      </c>
      <c r="C33" s="14" t="s">
        <v>17</v>
      </c>
      <c r="D33" s="75">
        <f>E33*12*D5</f>
        <v>5529.74</v>
      </c>
      <c r="E33" s="75">
        <v>0.12</v>
      </c>
      <c r="F33" s="13"/>
      <c r="G33" s="13"/>
      <c r="H33" s="2"/>
      <c r="I33" s="20"/>
    </row>
    <row r="34" spans="1:13" ht="31.5">
      <c r="A34" s="17">
        <v>6</v>
      </c>
      <c r="B34" s="29" t="s">
        <v>124</v>
      </c>
      <c r="C34" s="14" t="s">
        <v>125</v>
      </c>
      <c r="D34" s="15">
        <v>2352.72</v>
      </c>
      <c r="E34" s="15">
        <f>D34/12/D5</f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f>SUM(D36:D37)</f>
        <v>0</v>
      </c>
      <c r="E35" s="15">
        <v>1.14</v>
      </c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f>E36*12*$D$5</f>
        <v>0</v>
      </c>
      <c r="E36" s="34">
        <f>I36*$E$35</f>
        <v>0</v>
      </c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f>E37*12*$D$5</f>
        <v>0</v>
      </c>
      <c r="E37" s="34">
        <f>I37*$E$35</f>
        <v>0</v>
      </c>
      <c r="I37" s="35"/>
    </row>
    <row r="38" spans="1:10" s="16" customFormat="1" ht="15.75">
      <c r="A38" s="30">
        <v>8</v>
      </c>
      <c r="B38" s="29" t="s">
        <v>71</v>
      </c>
      <c r="C38" s="39"/>
      <c r="D38" s="12">
        <v>117046.25</v>
      </c>
      <c r="E38" s="12">
        <f>D38/12/D5</f>
        <v>2.54</v>
      </c>
      <c r="J38" s="40"/>
    </row>
    <row r="39" spans="1:10" s="16" customFormat="1" ht="15.75">
      <c r="A39" s="30">
        <v>9</v>
      </c>
      <c r="B39" s="29" t="s">
        <v>72</v>
      </c>
      <c r="C39" s="39"/>
      <c r="D39" s="12">
        <f>2450*12</f>
        <v>29400</v>
      </c>
      <c r="E39" s="12">
        <f>D39/12/D5</f>
        <v>0.64</v>
      </c>
      <c r="J39" s="40"/>
    </row>
    <row r="40" spans="1:10" s="16" customFormat="1" ht="15.75">
      <c r="A40" s="30">
        <v>10</v>
      </c>
      <c r="B40" s="37" t="s">
        <v>157</v>
      </c>
      <c r="C40" s="14" t="s">
        <v>17</v>
      </c>
      <c r="D40" s="12">
        <f>E39:E40*D5*12</f>
        <v>106908.38</v>
      </c>
      <c r="E40" s="12">
        <f>0.69+1.63</f>
        <v>2.32</v>
      </c>
      <c r="J40" s="40"/>
    </row>
    <row r="41" spans="1:10" s="16" customFormat="1" ht="14.25" customHeight="1" hidden="1">
      <c r="A41" s="30">
        <v>11</v>
      </c>
      <c r="B41" s="37" t="s">
        <v>144</v>
      </c>
      <c r="C41" s="39"/>
      <c r="D41" s="12">
        <f>E41*$D$5*12</f>
        <v>0</v>
      </c>
      <c r="E41" s="12"/>
      <c r="J41" s="40"/>
    </row>
    <row r="42" spans="1:10" s="16" customFormat="1" ht="14.25" customHeight="1" hidden="1">
      <c r="A42" s="30">
        <v>12</v>
      </c>
      <c r="B42" s="76" t="s">
        <v>145</v>
      </c>
      <c r="C42" s="77" t="s">
        <v>146</v>
      </c>
      <c r="D42" s="12">
        <f>E42*$D$5*12</f>
        <v>0</v>
      </c>
      <c r="E42" s="12"/>
      <c r="J42" s="40"/>
    </row>
    <row r="43" spans="1:10" s="16" customFormat="1" ht="14.25" customHeight="1" hidden="1">
      <c r="A43" s="30">
        <v>13</v>
      </c>
      <c r="B43" s="76" t="s">
        <v>147</v>
      </c>
      <c r="C43" s="77" t="s">
        <v>146</v>
      </c>
      <c r="D43" s="12">
        <f>E43*$D$5*12</f>
        <v>0</v>
      </c>
      <c r="E43" s="12"/>
      <c r="J43" s="40"/>
    </row>
    <row r="44" spans="1:10" s="16" customFormat="1" ht="14.25" customHeight="1" hidden="1">
      <c r="A44" s="30">
        <v>14</v>
      </c>
      <c r="B44" s="76" t="s">
        <v>148</v>
      </c>
      <c r="C44" s="77" t="s">
        <v>149</v>
      </c>
      <c r="D44" s="12">
        <f>E44*$D$5*12</f>
        <v>0</v>
      </c>
      <c r="E44" s="12"/>
      <c r="J44" s="40"/>
    </row>
    <row r="45" spans="1:10" ht="15.75">
      <c r="A45" s="30">
        <v>11</v>
      </c>
      <c r="B45" s="37" t="s">
        <v>73</v>
      </c>
      <c r="C45" s="31"/>
      <c r="D45" s="15">
        <f>D44+D43+D42+D41+D40+D39+D38+D35+D34+D20+D12+D11+D10+D33</f>
        <v>762600.55</v>
      </c>
      <c r="E45" s="15">
        <f>E44+E43+E42+E41+E40+E39+E38+E35+E34+E20+E12+E11+E10+E33</f>
        <v>21.06</v>
      </c>
      <c r="G45" s="13"/>
      <c r="I45" s="13"/>
      <c r="J45" s="13"/>
    </row>
    <row r="46" spans="1:10" ht="93.75" customHeight="1">
      <c r="A46" s="30">
        <v>12</v>
      </c>
      <c r="B46" s="41" t="s">
        <v>167</v>
      </c>
      <c r="C46" s="42" t="s">
        <v>84</v>
      </c>
      <c r="D46" s="15">
        <f>E46*12*D5</f>
        <v>145616.59</v>
      </c>
      <c r="E46" s="15">
        <f>E45*0.15</f>
        <v>3.16</v>
      </c>
      <c r="F46" s="13"/>
      <c r="G46" s="13"/>
      <c r="J46" s="13"/>
    </row>
    <row r="47" spans="1:10" ht="15.75">
      <c r="A47" s="30">
        <v>13</v>
      </c>
      <c r="B47" s="43" t="s">
        <v>75</v>
      </c>
      <c r="C47" s="44"/>
      <c r="D47" s="45">
        <f>D45+D46</f>
        <v>908217.14</v>
      </c>
      <c r="E47" s="45">
        <f>E45+E46</f>
        <v>24.22</v>
      </c>
      <c r="G47" s="13"/>
      <c r="I47" s="13"/>
      <c r="J47" s="13"/>
    </row>
    <row r="48" spans="1:5" ht="15.75">
      <c r="A48" s="30">
        <v>14</v>
      </c>
      <c r="B48" s="37" t="s">
        <v>76</v>
      </c>
      <c r="C48" s="31"/>
      <c r="D48" s="15">
        <f>SUM(D49:D57)</f>
        <v>538382.02</v>
      </c>
      <c r="E48" s="119">
        <f>SUM(E49:E57)</f>
        <v>12.746</v>
      </c>
    </row>
    <row r="49" spans="1:5" ht="15.75">
      <c r="A49" s="17"/>
      <c r="B49" s="46"/>
      <c r="C49" s="46" t="s">
        <v>212</v>
      </c>
      <c r="D49" s="47">
        <f>30836/1.1</f>
        <v>28032.73</v>
      </c>
      <c r="E49" s="120">
        <f>D49/11/$D$5</f>
        <v>0.664</v>
      </c>
    </row>
    <row r="50" spans="1:5" ht="15.75" hidden="1">
      <c r="A50" s="17"/>
      <c r="B50" s="46"/>
      <c r="C50" s="46"/>
      <c r="D50" s="47"/>
      <c r="E50" s="120">
        <f aca="true" t="shared" si="4" ref="E50:E57">D50/11/$D$5</f>
        <v>0</v>
      </c>
    </row>
    <row r="51" spans="1:5" ht="15.75" hidden="1">
      <c r="A51" s="17"/>
      <c r="B51" s="46"/>
      <c r="C51" s="46"/>
      <c r="D51" s="47"/>
      <c r="E51" s="120">
        <f t="shared" si="4"/>
        <v>0</v>
      </c>
    </row>
    <row r="52" spans="1:5" ht="15.75" hidden="1">
      <c r="A52" s="17"/>
      <c r="B52" s="46"/>
      <c r="C52" s="46"/>
      <c r="D52" s="47"/>
      <c r="E52" s="120">
        <f t="shared" si="4"/>
        <v>0</v>
      </c>
    </row>
    <row r="53" spans="1:5" ht="15.75" hidden="1">
      <c r="A53" s="3"/>
      <c r="B53" s="49"/>
      <c r="C53" s="122"/>
      <c r="D53" s="48"/>
      <c r="E53" s="120">
        <f t="shared" si="4"/>
        <v>0</v>
      </c>
    </row>
    <row r="54" spans="1:5" ht="15.75">
      <c r="A54" s="3"/>
      <c r="B54" s="49"/>
      <c r="C54" s="122" t="s">
        <v>192</v>
      </c>
      <c r="D54" s="48">
        <f>123766.42/1.1</f>
        <v>112514.93</v>
      </c>
      <c r="E54" s="120">
        <f t="shared" si="4"/>
        <v>2.664</v>
      </c>
    </row>
    <row r="55" spans="1:5" ht="15.75">
      <c r="A55" s="3"/>
      <c r="B55" s="49"/>
      <c r="C55" s="122" t="s">
        <v>215</v>
      </c>
      <c r="D55" s="48">
        <f>111938.92/1.1</f>
        <v>101762.65</v>
      </c>
      <c r="E55" s="120">
        <f t="shared" si="4"/>
        <v>2.409</v>
      </c>
    </row>
    <row r="56" spans="1:5" ht="15.75">
      <c r="A56" s="3"/>
      <c r="B56" s="49"/>
      <c r="C56" s="122" t="s">
        <v>216</v>
      </c>
      <c r="D56" s="48">
        <f>15629.21/1.1</f>
        <v>14208.37</v>
      </c>
      <c r="E56" s="120">
        <f t="shared" si="4"/>
        <v>0.336</v>
      </c>
    </row>
    <row r="57" spans="1:5" ht="15.75">
      <c r="A57" s="3"/>
      <c r="B57" s="49"/>
      <c r="C57" s="122" t="s">
        <v>196</v>
      </c>
      <c r="D57" s="48">
        <f>310049.67/1.1</f>
        <v>281863.34</v>
      </c>
      <c r="E57" s="120">
        <f t="shared" si="4"/>
        <v>6.673</v>
      </c>
    </row>
    <row r="58" spans="1:5" ht="91.5" customHeight="1">
      <c r="A58" s="3">
        <v>15</v>
      </c>
      <c r="B58" s="49" t="s">
        <v>74</v>
      </c>
      <c r="C58" s="50" t="s">
        <v>85</v>
      </c>
      <c r="D58" s="51">
        <f>D48*0.1</f>
        <v>53838.2</v>
      </c>
      <c r="E58" s="121">
        <f>D58/11/$D$5</f>
        <v>1.275</v>
      </c>
    </row>
    <row r="59" spans="1:5" ht="15.75">
      <c r="A59" s="3">
        <v>16</v>
      </c>
      <c r="B59" s="43" t="s">
        <v>77</v>
      </c>
      <c r="C59" s="44"/>
      <c r="D59" s="45">
        <f>D48+D58</f>
        <v>592220.22</v>
      </c>
      <c r="E59" s="45">
        <f>E48+E58</f>
        <v>14.02</v>
      </c>
    </row>
    <row r="60" spans="1:9" ht="15.75">
      <c r="A60" s="3">
        <v>17</v>
      </c>
      <c r="B60" s="43" t="s">
        <v>78</v>
      </c>
      <c r="C60" s="44"/>
      <c r="D60" s="45">
        <f>D47+D59</f>
        <v>1500437.36</v>
      </c>
      <c r="E60" s="45">
        <f>E47+E59</f>
        <v>38.24</v>
      </c>
      <c r="I60" s="22"/>
    </row>
    <row r="61" spans="1:13" ht="18" customHeight="1">
      <c r="A61" s="3">
        <v>18</v>
      </c>
      <c r="B61" s="29" t="s">
        <v>120</v>
      </c>
      <c r="C61" s="14" t="s">
        <v>123</v>
      </c>
      <c r="D61" s="15">
        <f>E61*4*D5</f>
        <v>23962.22</v>
      </c>
      <c r="E61" s="15">
        <v>1.56</v>
      </c>
      <c r="F61" s="13"/>
      <c r="G61" s="13"/>
      <c r="H61" s="13"/>
      <c r="J61" s="13"/>
      <c r="M61" s="16"/>
    </row>
    <row r="62" spans="1:10" s="80" customFormat="1" ht="15.75">
      <c r="A62" s="90"/>
      <c r="B62" s="91"/>
      <c r="C62" s="92"/>
      <c r="D62" s="93"/>
      <c r="E62" s="93"/>
      <c r="J62" s="94"/>
    </row>
    <row r="63" spans="1:10" s="80" customFormat="1" ht="15.75">
      <c r="A63" s="90"/>
      <c r="B63" s="91"/>
      <c r="C63" s="92"/>
      <c r="D63" s="93"/>
      <c r="E63" s="93"/>
      <c r="J63" s="94"/>
    </row>
    <row r="64" spans="2:3" ht="15.75">
      <c r="B64" s="54" t="s">
        <v>79</v>
      </c>
      <c r="C64" s="53" t="s">
        <v>80</v>
      </c>
    </row>
    <row r="65" spans="2:3" ht="15.75">
      <c r="B65" s="54"/>
      <c r="C65" s="54"/>
    </row>
    <row r="66" spans="2:3" ht="15.75">
      <c r="B66" s="54" t="s">
        <v>81</v>
      </c>
      <c r="C66" s="53" t="s">
        <v>82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M59"/>
  <sheetViews>
    <sheetView view="pageBreakPreview" zoomScale="60" zoomScaleNormal="75" zoomScalePageLayoutView="0" workbookViewId="0" topLeftCell="A11">
      <selection activeCell="F20" sqref="F20:H43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5.375" style="2" customWidth="1"/>
    <col min="11" max="11" width="14.75390625" style="2" customWidth="1"/>
    <col min="12" max="16384" width="10.25390625" style="2" customWidth="1"/>
  </cols>
  <sheetData>
    <row r="1" spans="4:5" ht="92.25" customHeight="1">
      <c r="D1" s="124" t="s">
        <v>142</v>
      </c>
      <c r="E1" s="124"/>
    </row>
    <row r="2" spans="2:5" ht="42.75" customHeight="1">
      <c r="B2" s="126" t="s">
        <v>164</v>
      </c>
      <c r="C2" s="126"/>
      <c r="D2" s="126"/>
      <c r="E2" s="126"/>
    </row>
    <row r="3" spans="1:9" ht="19.5" customHeight="1">
      <c r="A3" s="3"/>
      <c r="B3" s="4" t="s">
        <v>0</v>
      </c>
      <c r="C3" s="127" t="s">
        <v>117</v>
      </c>
      <c r="D3" s="128"/>
      <c r="E3" s="128"/>
      <c r="I3" s="5"/>
    </row>
    <row r="4" spans="1:5" ht="51.75" customHeight="1" hidden="1">
      <c r="A4" s="3"/>
      <c r="B4" s="4" t="s">
        <v>1</v>
      </c>
      <c r="C4" s="129" t="s">
        <v>2</v>
      </c>
      <c r="D4" s="128"/>
      <c r="E4" s="128"/>
    </row>
    <row r="5" spans="1:9" ht="21" customHeight="1">
      <c r="A5" s="3"/>
      <c r="B5" s="7" t="s">
        <v>3</v>
      </c>
      <c r="C5" s="130" t="s">
        <v>4</v>
      </c>
      <c r="D5" s="131">
        <v>7814.2</v>
      </c>
      <c r="E5" s="132"/>
      <c r="I5" s="5"/>
    </row>
    <row r="6" spans="1:5" ht="14.25" customHeight="1" hidden="1">
      <c r="A6" s="3"/>
      <c r="B6" s="7" t="s">
        <v>5</v>
      </c>
      <c r="C6" s="130"/>
      <c r="D6" s="131">
        <v>3048.1</v>
      </c>
      <c r="E6" s="132"/>
    </row>
    <row r="7" spans="1:5" ht="15.75">
      <c r="A7" s="3"/>
      <c r="B7" s="7" t="s">
        <v>6</v>
      </c>
      <c r="C7" s="130"/>
      <c r="D7" s="131">
        <v>7814.2</v>
      </c>
      <c r="E7" s="131"/>
    </row>
    <row r="8" spans="1:5" ht="15.75">
      <c r="A8" s="3"/>
      <c r="B8" s="7" t="s">
        <v>7</v>
      </c>
      <c r="C8" s="130"/>
      <c r="D8" s="131">
        <v>0</v>
      </c>
      <c r="E8" s="132"/>
    </row>
    <row r="9" spans="1:5" ht="54" customHeight="1">
      <c r="A9" s="3"/>
      <c r="B9" s="8" t="s">
        <v>8</v>
      </c>
      <c r="C9" s="130"/>
      <c r="D9" s="7" t="s">
        <v>9</v>
      </c>
      <c r="E9" s="9" t="s">
        <v>10</v>
      </c>
    </row>
    <row r="10" spans="1:10" ht="183.75" customHeight="1">
      <c r="A10" s="3">
        <v>1</v>
      </c>
      <c r="B10" s="10" t="s">
        <v>11</v>
      </c>
      <c r="C10" s="11" t="s">
        <v>189</v>
      </c>
      <c r="D10" s="12">
        <v>695776.37</v>
      </c>
      <c r="E10" s="12">
        <v>7.42</v>
      </c>
      <c r="F10" s="13"/>
      <c r="G10" s="13"/>
      <c r="J10" s="13"/>
    </row>
    <row r="11" spans="1:10" ht="33.75" customHeight="1">
      <c r="A11" s="3">
        <v>2</v>
      </c>
      <c r="B11" s="10" t="s">
        <v>12</v>
      </c>
      <c r="C11" s="14" t="s">
        <v>13</v>
      </c>
      <c r="D11" s="12">
        <v>79704.84</v>
      </c>
      <c r="E11" s="12">
        <v>0.85</v>
      </c>
      <c r="F11" s="13"/>
      <c r="G11" s="13"/>
      <c r="J11" s="13"/>
    </row>
    <row r="12" spans="1:13" ht="29.25" customHeight="1">
      <c r="A12" s="3">
        <v>3</v>
      </c>
      <c r="B12" s="10" t="s">
        <v>14</v>
      </c>
      <c r="C12" s="10"/>
      <c r="D12" s="15">
        <v>253180.08</v>
      </c>
      <c r="E12" s="15">
        <v>2.7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15</v>
      </c>
      <c r="B13" s="18" t="s">
        <v>16</v>
      </c>
      <c r="C13" s="6" t="s">
        <v>17</v>
      </c>
      <c r="D13" s="19">
        <v>90957.29</v>
      </c>
      <c r="E13" s="19">
        <v>0.97</v>
      </c>
      <c r="I13" s="20"/>
    </row>
    <row r="14" spans="1:9" s="16" customFormat="1" ht="21" customHeight="1">
      <c r="A14" s="17" t="s">
        <v>18</v>
      </c>
      <c r="B14" s="18" t="s">
        <v>19</v>
      </c>
      <c r="C14" s="6" t="s">
        <v>20</v>
      </c>
      <c r="D14" s="19">
        <v>63763.87</v>
      </c>
      <c r="E14" s="19">
        <v>0.68</v>
      </c>
      <c r="I14" s="20"/>
    </row>
    <row r="15" spans="1:9" s="16" customFormat="1" ht="19.5" customHeight="1">
      <c r="A15" s="21" t="s">
        <v>21</v>
      </c>
      <c r="B15" s="18" t="s">
        <v>22</v>
      </c>
      <c r="C15" s="6" t="s">
        <v>17</v>
      </c>
      <c r="D15" s="19">
        <v>7501.63</v>
      </c>
      <c r="E15" s="19">
        <v>0.08</v>
      </c>
      <c r="I15" s="20"/>
    </row>
    <row r="16" spans="1:9" s="16" customFormat="1" ht="18.75" customHeight="1">
      <c r="A16" s="17" t="s">
        <v>23</v>
      </c>
      <c r="B16" s="18" t="s">
        <v>24</v>
      </c>
      <c r="C16" s="6" t="s">
        <v>25</v>
      </c>
      <c r="D16" s="19">
        <v>50636.02</v>
      </c>
      <c r="E16" s="19">
        <v>0.54</v>
      </c>
      <c r="I16" s="20"/>
    </row>
    <row r="17" spans="1:9" s="16" customFormat="1" ht="18.75" customHeight="1">
      <c r="A17" s="17" t="s">
        <v>26</v>
      </c>
      <c r="B17" s="18" t="s">
        <v>27</v>
      </c>
      <c r="C17" s="6" t="s">
        <v>17</v>
      </c>
      <c r="D17" s="19">
        <v>1875.41</v>
      </c>
      <c r="E17" s="19">
        <v>0.02</v>
      </c>
      <c r="I17" s="20"/>
    </row>
    <row r="18" spans="1:9" s="16" customFormat="1" ht="48" customHeight="1">
      <c r="A18" s="17" t="s">
        <v>28</v>
      </c>
      <c r="B18" s="18" t="s">
        <v>29</v>
      </c>
      <c r="C18" s="6" t="s">
        <v>96</v>
      </c>
      <c r="D18" s="19">
        <v>34695.05</v>
      </c>
      <c r="E18" s="19">
        <v>0.37</v>
      </c>
      <c r="I18" s="20"/>
    </row>
    <row r="19" spans="1:9" s="16" customFormat="1" ht="25.5" customHeight="1">
      <c r="A19" s="17" t="s">
        <v>30</v>
      </c>
      <c r="B19" s="18" t="s">
        <v>31</v>
      </c>
      <c r="C19" s="6" t="s">
        <v>97</v>
      </c>
      <c r="D19" s="19">
        <v>1875.41</v>
      </c>
      <c r="E19" s="19">
        <v>0.02</v>
      </c>
      <c r="I19" s="20"/>
    </row>
    <row r="20" spans="1:13" ht="31.5" customHeight="1">
      <c r="A20" s="3">
        <v>4</v>
      </c>
      <c r="B20" s="10" t="s">
        <v>32</v>
      </c>
      <c r="C20" s="10"/>
      <c r="D20" s="15">
        <v>287406.28</v>
      </c>
      <c r="E20" s="15">
        <v>3.07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33</v>
      </c>
      <c r="C21" s="6"/>
      <c r="D21" s="24">
        <v>115806.44</v>
      </c>
      <c r="E21" s="24">
        <v>2.47</v>
      </c>
      <c r="F21" s="13"/>
      <c r="G21" s="13"/>
      <c r="H21" s="2"/>
      <c r="I21" s="26"/>
    </row>
    <row r="22" spans="1:9" s="16" customFormat="1" ht="30.75" customHeight="1">
      <c r="A22" s="21" t="s">
        <v>34</v>
      </c>
      <c r="B22" s="27" t="s">
        <v>35</v>
      </c>
      <c r="C22" s="6" t="s">
        <v>36</v>
      </c>
      <c r="D22" s="19">
        <v>54386.83</v>
      </c>
      <c r="E22" s="19">
        <v>1.16</v>
      </c>
      <c r="F22" s="13"/>
      <c r="G22" s="13"/>
      <c r="H22" s="2"/>
      <c r="I22" s="20"/>
    </row>
    <row r="23" spans="1:9" s="16" customFormat="1" ht="20.25" customHeight="1">
      <c r="A23" s="17" t="s">
        <v>37</v>
      </c>
      <c r="B23" s="27" t="s">
        <v>38</v>
      </c>
      <c r="C23" s="6" t="s">
        <v>39</v>
      </c>
      <c r="D23" s="19">
        <v>22973.75</v>
      </c>
      <c r="E23" s="19">
        <v>0.49</v>
      </c>
      <c r="F23" s="13"/>
      <c r="G23" s="13"/>
      <c r="H23" s="2"/>
      <c r="I23" s="20"/>
    </row>
    <row r="24" spans="1:9" s="16" customFormat="1" ht="15.75">
      <c r="A24" s="17" t="s">
        <v>40</v>
      </c>
      <c r="B24" s="27" t="s">
        <v>41</v>
      </c>
      <c r="C24" s="6" t="s">
        <v>42</v>
      </c>
      <c r="D24" s="19">
        <v>26724.56</v>
      </c>
      <c r="E24" s="19">
        <v>0.57</v>
      </c>
      <c r="F24" s="13"/>
      <c r="G24" s="13"/>
      <c r="H24" s="2"/>
      <c r="I24" s="20"/>
    </row>
    <row r="25" spans="1:9" s="16" customFormat="1" ht="15.75">
      <c r="A25" s="17" t="s">
        <v>43</v>
      </c>
      <c r="B25" s="27" t="s">
        <v>44</v>
      </c>
      <c r="C25" s="6" t="s">
        <v>20</v>
      </c>
      <c r="D25" s="19">
        <v>11721.3</v>
      </c>
      <c r="E25" s="19">
        <v>0.25</v>
      </c>
      <c r="F25" s="13"/>
      <c r="G25" s="13"/>
      <c r="H25" s="2"/>
      <c r="I25" s="20"/>
    </row>
    <row r="26" spans="1:10" s="16" customFormat="1" ht="15.75">
      <c r="A26" s="17"/>
      <c r="B26" s="23" t="s">
        <v>45</v>
      </c>
      <c r="C26" s="6"/>
      <c r="D26" s="24">
        <v>171599.84</v>
      </c>
      <c r="E26" s="24">
        <v>3.67</v>
      </c>
      <c r="F26" s="13"/>
      <c r="G26" s="13"/>
      <c r="H26" s="2"/>
      <c r="I26" s="26"/>
      <c r="J26" s="28"/>
    </row>
    <row r="27" spans="1:9" s="16" customFormat="1" ht="16.5" customHeight="1">
      <c r="A27" s="17" t="s">
        <v>46</v>
      </c>
      <c r="B27" s="18" t="s">
        <v>47</v>
      </c>
      <c r="C27" s="6" t="s">
        <v>48</v>
      </c>
      <c r="D27" s="19">
        <v>74547.47</v>
      </c>
      <c r="E27" s="19">
        <v>1.59</v>
      </c>
      <c r="F27" s="13"/>
      <c r="G27" s="13"/>
      <c r="H27" s="2"/>
      <c r="I27" s="20"/>
    </row>
    <row r="28" spans="1:13" s="16" customFormat="1" ht="15" customHeight="1">
      <c r="A28" s="17" t="s">
        <v>49</v>
      </c>
      <c r="B28" s="18" t="s">
        <v>50</v>
      </c>
      <c r="C28" s="6" t="s">
        <v>51</v>
      </c>
      <c r="D28" s="19">
        <v>34226.2</v>
      </c>
      <c r="E28" s="19">
        <v>0.73</v>
      </c>
      <c r="F28" s="13"/>
      <c r="G28" s="13"/>
      <c r="H28" s="2"/>
      <c r="I28" s="20"/>
      <c r="L28" s="2"/>
      <c r="M28" s="2"/>
    </row>
    <row r="29" spans="1:9" s="16" customFormat="1" ht="20.25" customHeight="1">
      <c r="A29" s="21" t="s">
        <v>52</v>
      </c>
      <c r="B29" s="18" t="s">
        <v>53</v>
      </c>
      <c r="C29" s="6" t="s">
        <v>54</v>
      </c>
      <c r="D29" s="19">
        <v>12190.15</v>
      </c>
      <c r="E29" s="19">
        <v>0.26</v>
      </c>
      <c r="F29" s="13"/>
      <c r="G29" s="13"/>
      <c r="H29" s="2"/>
      <c r="I29" s="20"/>
    </row>
    <row r="30" spans="1:9" s="16" customFormat="1" ht="19.5" customHeight="1">
      <c r="A30" s="17" t="s">
        <v>55</v>
      </c>
      <c r="B30" s="18" t="s">
        <v>56</v>
      </c>
      <c r="C30" s="6" t="s">
        <v>57</v>
      </c>
      <c r="D30" s="19">
        <v>7970.48</v>
      </c>
      <c r="E30" s="19">
        <v>0.17</v>
      </c>
      <c r="F30" s="13"/>
      <c r="G30" s="13"/>
      <c r="H30" s="2"/>
      <c r="I30" s="20"/>
    </row>
    <row r="31" spans="1:9" s="16" customFormat="1" ht="18.75" customHeight="1">
      <c r="A31" s="17" t="s">
        <v>58</v>
      </c>
      <c r="B31" s="18" t="s">
        <v>59</v>
      </c>
      <c r="C31" s="6" t="s">
        <v>60</v>
      </c>
      <c r="D31" s="19">
        <v>8439.34</v>
      </c>
      <c r="E31" s="19">
        <v>0.18</v>
      </c>
      <c r="F31" s="13"/>
      <c r="G31" s="13"/>
      <c r="H31" s="2"/>
      <c r="I31" s="20"/>
    </row>
    <row r="32" spans="1:9" s="16" customFormat="1" ht="15.75">
      <c r="A32" s="17" t="s">
        <v>61</v>
      </c>
      <c r="B32" s="18" t="s">
        <v>62</v>
      </c>
      <c r="C32" s="6" t="s">
        <v>63</v>
      </c>
      <c r="D32" s="19">
        <v>34226.2</v>
      </c>
      <c r="E32" s="19">
        <v>0.73</v>
      </c>
      <c r="F32" s="13"/>
      <c r="G32" s="13"/>
      <c r="H32" s="2"/>
      <c r="I32" s="20"/>
    </row>
    <row r="33" spans="1:9" s="16" customFormat="1" ht="15.75">
      <c r="A33" s="17">
        <v>5</v>
      </c>
      <c r="B33" s="74" t="s">
        <v>138</v>
      </c>
      <c r="C33" s="14" t="s">
        <v>17</v>
      </c>
      <c r="D33" s="75">
        <v>11252.45</v>
      </c>
      <c r="E33" s="75">
        <v>0.12</v>
      </c>
      <c r="F33" s="13"/>
      <c r="G33" s="13"/>
      <c r="H33" s="2"/>
      <c r="I33" s="20"/>
    </row>
    <row r="34" spans="1:13" ht="47.25">
      <c r="A34" s="17">
        <v>6</v>
      </c>
      <c r="B34" s="29" t="s">
        <v>124</v>
      </c>
      <c r="C34" s="14" t="s">
        <v>125</v>
      </c>
      <c r="D34" s="15">
        <v>4702.08</v>
      </c>
      <c r="E34" s="15">
        <v>0.05</v>
      </c>
      <c r="F34" s="13"/>
      <c r="G34" s="13"/>
      <c r="J34" s="13"/>
      <c r="M34" s="16"/>
    </row>
    <row r="35" spans="1:10" ht="14.25" customHeight="1">
      <c r="A35" s="17">
        <v>7</v>
      </c>
      <c r="B35" s="29" t="s">
        <v>65</v>
      </c>
      <c r="C35" s="31"/>
      <c r="D35" s="15">
        <v>109711.37</v>
      </c>
      <c r="E35" s="15">
        <v>1.17</v>
      </c>
      <c r="F35" s="13"/>
      <c r="G35" s="13"/>
      <c r="J35" s="13"/>
    </row>
    <row r="36" spans="1:9" ht="30" customHeight="1">
      <c r="A36" s="17" t="s">
        <v>66</v>
      </c>
      <c r="B36" s="32" t="s">
        <v>67</v>
      </c>
      <c r="C36" s="33" t="s">
        <v>17</v>
      </c>
      <c r="D36" s="34">
        <v>81580.25</v>
      </c>
      <c r="E36" s="34">
        <v>0.87</v>
      </c>
      <c r="F36" s="13"/>
      <c r="G36" s="13"/>
      <c r="I36" s="35"/>
    </row>
    <row r="37" spans="1:9" ht="18.75" customHeight="1">
      <c r="A37" s="17" t="s">
        <v>68</v>
      </c>
      <c r="B37" s="36" t="s">
        <v>69</v>
      </c>
      <c r="C37" s="33" t="s">
        <v>60</v>
      </c>
      <c r="D37" s="34">
        <v>28131.12</v>
      </c>
      <c r="E37" s="34">
        <v>0.3</v>
      </c>
      <c r="F37" s="13"/>
      <c r="G37" s="13"/>
      <c r="I37" s="35"/>
    </row>
    <row r="38" spans="1:10" s="16" customFormat="1" ht="15.75">
      <c r="A38" s="30">
        <v>8</v>
      </c>
      <c r="B38" s="29" t="s">
        <v>71</v>
      </c>
      <c r="C38" s="39"/>
      <c r="D38" s="12">
        <v>262022.4</v>
      </c>
      <c r="E38" s="12">
        <v>2.79</v>
      </c>
      <c r="F38" s="13"/>
      <c r="G38" s="13"/>
      <c r="H38" s="2"/>
      <c r="J38" s="40"/>
    </row>
    <row r="39" spans="1:10" s="16" customFormat="1" ht="15.75">
      <c r="A39" s="30">
        <v>9</v>
      </c>
      <c r="B39" s="29" t="s">
        <v>72</v>
      </c>
      <c r="C39" s="39"/>
      <c r="D39" s="12">
        <v>29400</v>
      </c>
      <c r="E39" s="12">
        <v>0.31</v>
      </c>
      <c r="F39" s="13"/>
      <c r="G39" s="13"/>
      <c r="H39" s="2"/>
      <c r="J39" s="40"/>
    </row>
    <row r="40" spans="1:10" s="16" customFormat="1" ht="15.75">
      <c r="A40" s="30">
        <v>10</v>
      </c>
      <c r="B40" s="29" t="s">
        <v>94</v>
      </c>
      <c r="C40" s="39"/>
      <c r="D40" s="12">
        <v>3877.95</v>
      </c>
      <c r="E40" s="12">
        <v>0.04</v>
      </c>
      <c r="F40" s="13"/>
      <c r="G40" s="13"/>
      <c r="H40" s="2"/>
      <c r="J40" s="40"/>
    </row>
    <row r="41" spans="1:10" s="16" customFormat="1" ht="15.75">
      <c r="A41" s="30">
        <v>11</v>
      </c>
      <c r="B41" s="37" t="s">
        <v>157</v>
      </c>
      <c r="C41" s="14" t="s">
        <v>17</v>
      </c>
      <c r="D41" s="12">
        <v>218485.03</v>
      </c>
      <c r="E41" s="12">
        <v>2.33</v>
      </c>
      <c r="F41" s="13"/>
      <c r="G41" s="13"/>
      <c r="H41" s="2"/>
      <c r="J41" s="40"/>
    </row>
    <row r="42" spans="1:10" ht="15.75">
      <c r="A42" s="30">
        <v>12</v>
      </c>
      <c r="B42" s="37" t="s">
        <v>73</v>
      </c>
      <c r="C42" s="31"/>
      <c r="D42" s="15">
        <v>1955518.85</v>
      </c>
      <c r="E42" s="15">
        <v>20.85</v>
      </c>
      <c r="F42" s="13"/>
      <c r="G42" s="13"/>
      <c r="I42" s="13"/>
      <c r="J42" s="13"/>
    </row>
    <row r="43" spans="1:10" ht="93.75" customHeight="1">
      <c r="A43" s="30">
        <v>13</v>
      </c>
      <c r="B43" s="41" t="s">
        <v>167</v>
      </c>
      <c r="C43" s="42" t="s">
        <v>84</v>
      </c>
      <c r="D43" s="15">
        <v>293501.35</v>
      </c>
      <c r="E43" s="15">
        <v>3.13</v>
      </c>
      <c r="F43" s="13"/>
      <c r="G43" s="13"/>
      <c r="J43" s="13"/>
    </row>
    <row r="44" spans="1:10" ht="15.75">
      <c r="A44" s="30">
        <v>14</v>
      </c>
      <c r="B44" s="43" t="s">
        <v>75</v>
      </c>
      <c r="C44" s="44"/>
      <c r="D44" s="45">
        <v>2249020.2</v>
      </c>
      <c r="E44" s="45">
        <v>23.98</v>
      </c>
      <c r="G44" s="13"/>
      <c r="I44" s="13"/>
      <c r="J44" s="13"/>
    </row>
    <row r="45" spans="1:5" ht="15.75">
      <c r="A45" s="30">
        <v>15</v>
      </c>
      <c r="B45" s="37" t="s">
        <v>76</v>
      </c>
      <c r="C45" s="31"/>
      <c r="D45" s="15">
        <v>94551.82</v>
      </c>
      <c r="E45" s="15">
        <v>1.1</v>
      </c>
    </row>
    <row r="46" spans="1:5" ht="15.75">
      <c r="A46" s="17"/>
      <c r="B46" s="46"/>
      <c r="C46" s="46" t="s">
        <v>212</v>
      </c>
      <c r="D46" s="47">
        <v>42196.68</v>
      </c>
      <c r="E46" s="47">
        <v>0.49</v>
      </c>
    </row>
    <row r="47" spans="1:5" ht="15.75">
      <c r="A47" s="17"/>
      <c r="B47" s="46"/>
      <c r="C47" s="46" t="s">
        <v>209</v>
      </c>
      <c r="D47" s="47">
        <v>30475.38</v>
      </c>
      <c r="E47" s="47">
        <v>0.35</v>
      </c>
    </row>
    <row r="48" spans="1:5" ht="15.75">
      <c r="A48" s="17"/>
      <c r="B48" s="46"/>
      <c r="C48" s="46" t="s">
        <v>195</v>
      </c>
      <c r="D48" s="47">
        <v>21879.76</v>
      </c>
      <c r="E48" s="47">
        <v>0.25</v>
      </c>
    </row>
    <row r="49" spans="1:5" ht="86.25" customHeight="1">
      <c r="A49" s="3">
        <v>16</v>
      </c>
      <c r="B49" s="49" t="s">
        <v>74</v>
      </c>
      <c r="C49" s="50" t="s">
        <v>85</v>
      </c>
      <c r="D49" s="51">
        <v>9455.18</v>
      </c>
      <c r="E49" s="87">
        <v>0.11</v>
      </c>
    </row>
    <row r="50" spans="1:5" ht="15.75">
      <c r="A50" s="3">
        <v>17</v>
      </c>
      <c r="B50" s="43" t="s">
        <v>77</v>
      </c>
      <c r="C50" s="44"/>
      <c r="D50" s="45">
        <v>104007</v>
      </c>
      <c r="E50" s="45">
        <v>1.21</v>
      </c>
    </row>
    <row r="51" spans="1:9" ht="15.75">
      <c r="A51" s="3">
        <v>18</v>
      </c>
      <c r="B51" s="43" t="s">
        <v>78</v>
      </c>
      <c r="C51" s="44"/>
      <c r="D51" s="45">
        <v>2353027.2</v>
      </c>
      <c r="E51" s="45">
        <v>25.19</v>
      </c>
      <c r="I51" s="22"/>
    </row>
    <row r="52" spans="1:13" ht="18" customHeight="1" hidden="1">
      <c r="A52" s="3">
        <v>18</v>
      </c>
      <c r="B52" s="29" t="s">
        <v>64</v>
      </c>
      <c r="C52" s="14" t="s">
        <v>54</v>
      </c>
      <c r="D52" s="15">
        <v>0</v>
      </c>
      <c r="E52" s="15"/>
      <c r="F52" s="13"/>
      <c r="G52" s="13"/>
      <c r="H52" s="13"/>
      <c r="J52" s="13"/>
      <c r="M52" s="16"/>
    </row>
    <row r="53" spans="1:10" ht="15.75" hidden="1">
      <c r="A53" s="3">
        <v>19</v>
      </c>
      <c r="B53" s="37" t="s">
        <v>70</v>
      </c>
      <c r="C53" s="38" t="s">
        <v>17</v>
      </c>
      <c r="D53" s="15">
        <v>0</v>
      </c>
      <c r="E53" s="15"/>
      <c r="J53" s="13"/>
    </row>
    <row r="54" spans="1:9" s="80" customFormat="1" ht="15.75">
      <c r="A54" s="90"/>
      <c r="B54" s="91"/>
      <c r="C54" s="112"/>
      <c r="D54" s="93"/>
      <c r="E54" s="93"/>
      <c r="I54" s="81"/>
    </row>
    <row r="57" spans="2:3" ht="15.75">
      <c r="B57" s="54" t="s">
        <v>79</v>
      </c>
      <c r="C57" s="53" t="s">
        <v>80</v>
      </c>
    </row>
    <row r="58" spans="2:3" ht="15.75">
      <c r="B58" s="54"/>
      <c r="C58" s="54"/>
    </row>
    <row r="59" spans="2:3" ht="15.75">
      <c r="B59" s="54" t="s">
        <v>81</v>
      </c>
      <c r="C59" s="53" t="s">
        <v>82</v>
      </c>
    </row>
  </sheetData>
  <sheetProtection/>
  <mergeCells count="9">
    <mergeCell ref="C5:C9"/>
    <mergeCell ref="D5:E5"/>
    <mergeCell ref="D6:E6"/>
    <mergeCell ref="D7:E7"/>
    <mergeCell ref="D8:E8"/>
    <mergeCell ref="D1:E1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Si-Ekonomist-1</cp:lastModifiedBy>
  <cp:lastPrinted>2017-12-08T01:46:25Z</cp:lastPrinted>
  <dcterms:created xsi:type="dcterms:W3CDTF">2014-10-30T10:03:31Z</dcterms:created>
  <dcterms:modified xsi:type="dcterms:W3CDTF">2017-12-28T03:24:36Z</dcterms:modified>
  <cp:category/>
  <cp:version/>
  <cp:contentType/>
  <cp:contentStatus/>
</cp:coreProperties>
</file>